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CARGA DE DATOS" sheetId="1" r:id="rId1"/>
    <sheet name="VISTA PARA IMPRESIÓN" sheetId="2" r:id="rId2"/>
  </sheets>
  <definedNames>
    <definedName name="sino">'CARGA DE DATOS'!$I$91:$I$100</definedName>
    <definedName name="Casilla2" localSheetId="1">'VISTA PARA IMPRESIÓN'!$C$69</definedName>
    <definedName name="Casilla3" localSheetId="1">'VISTA PARA IMPRESIÓN'!#REF!</definedName>
    <definedName name="Casilla4" localSheetId="1">'VISTA PARA IMPRESIÓN'!#REF!</definedName>
    <definedName name="Casilla5" localSheetId="1">'VISTA PARA IMPRESIÓN'!$A$15</definedName>
    <definedName name="DocNro" localSheetId="1">'VISTA PARA IMPRESIÓN'!$A$20</definedName>
    <definedName name="Nacimiento" localSheetId="1">'VISTA PARA IMPRESIÓN'!$A$21</definedName>
    <definedName name="Nombre" localSheetId="1">'VISTA PARA IMPRESIÓN'!$A$19</definedName>
  </definedNames>
  <calcPr fullCalcOnLoad="1"/>
</workbook>
</file>

<file path=xl/comments1.xml><?xml version="1.0" encoding="utf-8"?>
<comments xmlns="http://schemas.openxmlformats.org/spreadsheetml/2006/main">
  <authors>
    <author>MPG</author>
  </authors>
  <commentList>
    <comment ref="A4" authorId="0">
      <text>
        <r>
          <rPr>
            <b/>
            <u val="single"/>
            <sz val="11"/>
            <color indexed="8"/>
            <rFont val="Tahoma"/>
            <family val="2"/>
          </rPr>
          <t>IMPORTANTE:</t>
        </r>
        <r>
          <rPr>
            <sz val="11"/>
            <color indexed="8"/>
            <rFont val="Tahoma"/>
            <family val="2"/>
          </rPr>
          <t xml:space="preserve"> al realizar la carga de datos se recomienda </t>
        </r>
        <r>
          <rPr>
            <u val="single"/>
            <sz val="11"/>
            <color indexed="8"/>
            <rFont val="Tahoma"/>
            <family val="2"/>
          </rPr>
          <t>evitar</t>
        </r>
        <r>
          <rPr>
            <sz val="11"/>
            <color indexed="8"/>
            <rFont val="Tahoma"/>
            <family val="2"/>
          </rPr>
          <t xml:space="preserve"> el uso de "COPY/PASTE". En caso de utilizarlo, verá que la celda puede cambiar de color. Si esto ocurre, es indispensable seleccionar la opción de pegado "COINCIDIR CON FORMATO DE DESTINO" (de lo contrario la celda quedará protegida y ya no se podrá modificar)
</t>
        </r>
      </text>
    </comment>
    <comment ref="A72" authorId="0">
      <text>
        <r>
          <rPr>
            <sz val="8"/>
            <color indexed="8"/>
            <rFont val="Tahoma"/>
            <family val="2"/>
          </rPr>
          <t>Solamente cuando el postulante posea un cargo rentado de planta permanente (Profesor, Jefe de Trabajos Prácticos, Auxiliar), sean interinos o por concurso.</t>
        </r>
        <r>
          <rPr>
            <b/>
            <sz val="8"/>
            <color indexed="8"/>
            <rFont val="Tahoma"/>
            <family val="2"/>
          </rPr>
          <t xml:space="preserve"> 
Elegir una de las siguientes opciones: 
- Docente de la Universidad Nacional de Córdoba (UNC)
- Docente en otra Universidad 
- No es docente universitario.
</t>
        </r>
        <r>
          <rPr>
            <sz val="8"/>
            <color indexed="8"/>
            <rFont val="Tahoma"/>
            <family val="2"/>
          </rPr>
          <t xml:space="preserve">
No indicar para adscripciones, pasantías, docencia ad-honorem o similares, ni para cargos docentes en otros niveles educativos.
</t>
        </r>
      </text>
    </comment>
    <comment ref="B58" authorId="0">
      <text>
        <r>
          <rPr>
            <sz val="8"/>
            <color indexed="8"/>
            <rFont val="Tahoma"/>
            <family val="2"/>
          </rPr>
          <t xml:space="preserve">Este item tiene 3 renglones disponibles para su uso - según el caso pueden emplearse 2 o los 3 para describir en forma precisa la Institución propuesta.
</t>
        </r>
      </text>
    </comment>
    <comment ref="B87" authorId="0">
      <text>
        <r>
          <rPr>
            <sz val="8"/>
            <color indexed="8"/>
            <rFont val="Tahoma"/>
            <family val="2"/>
          </rPr>
          <t xml:space="preserve">Este item tiene 3 renglones disponibles para su uso - según el caso puede emplearse 2 o los 3 para describir en forma precisa la Institución propuesta
</t>
        </r>
      </text>
    </comment>
    <comment ref="B112" authorId="0">
      <text>
        <r>
          <rPr>
            <sz val="8"/>
            <color indexed="8"/>
            <rFont val="Tahoma"/>
            <family val="2"/>
          </rPr>
          <t xml:space="preserve">Este item tiene 3 renglones disponibles para su uso - según el caso puede emplearse 2 o los 3 para describir en forma precisa la Institución propuesta
</t>
        </r>
      </text>
    </comment>
    <comment ref="C6" authorId="0">
      <text>
        <r>
          <rPr>
            <b/>
            <u val="single"/>
            <sz val="8"/>
            <color indexed="8"/>
            <rFont val="Tahoma"/>
            <family val="2"/>
          </rPr>
          <t xml:space="preserve">IMPORTANTE: 
</t>
        </r>
        <r>
          <rPr>
            <sz val="8"/>
            <color indexed="8"/>
            <rFont val="Tahoma"/>
            <family val="2"/>
          </rPr>
          <t xml:space="preserve">Este campo se deja en blanco en la versión impresa, pero </t>
        </r>
        <r>
          <rPr>
            <b/>
            <sz val="8"/>
            <color indexed="8"/>
            <rFont val="Tahoma"/>
            <family val="2"/>
          </rPr>
          <t xml:space="preserve">debe completarse en la versión electrónica (una vez presentada la solicitud en Mesa de Entradas).
</t>
        </r>
      </text>
    </comment>
    <comment ref="C7" authorId="0">
      <text>
        <r>
          <rPr>
            <sz val="10"/>
            <color indexed="8"/>
            <rFont val="Tahoma"/>
            <family val="2"/>
          </rPr>
          <t>Máximo 250 caracteres</t>
        </r>
      </text>
    </comment>
    <comment ref="C15" authorId="0">
      <text>
        <r>
          <rPr>
            <b/>
            <u val="single"/>
            <sz val="8"/>
            <color indexed="8"/>
            <rFont val="Tahoma"/>
            <family val="2"/>
          </rPr>
          <t xml:space="preserve">Areas de Conocimiento
</t>
        </r>
        <r>
          <rPr>
            <sz val="8"/>
            <color indexed="8"/>
            <rFont val="Tahoma"/>
            <family val="2"/>
          </rPr>
          <t>- B.O.C.S. y M. (= Biología Organísmica, Celular, Supramolecular y Molecular)
- Ecología
- Biodiversidad</t>
        </r>
      </text>
    </comment>
    <comment ref="C21" authorId="0">
      <text>
        <r>
          <rPr>
            <sz val="8"/>
            <color indexed="8"/>
            <rFont val="Tahoma"/>
            <family val="2"/>
          </rPr>
          <t xml:space="preserve">Ingrese el número usando puntos para separar unidades de mil y de millón. Ejemplo: </t>
        </r>
        <r>
          <rPr>
            <b/>
            <sz val="8"/>
            <color indexed="8"/>
            <rFont val="Tahoma"/>
            <family val="2"/>
          </rPr>
          <t>23.254.457</t>
        </r>
        <r>
          <rPr>
            <sz val="8"/>
            <color indexed="8"/>
            <rFont val="Tahoma"/>
            <family val="2"/>
          </rPr>
          <t xml:space="preserve"> (NO 23254457)
</t>
        </r>
      </text>
    </comment>
    <comment ref="C53" authorId="0">
      <text>
        <r>
          <rPr>
            <sz val="8"/>
            <color indexed="8"/>
            <rFont val="Tahoma"/>
            <family val="2"/>
          </rPr>
          <t xml:space="preserve">Separar centésimos usando una coma (Ejemplo: 7,89)
</t>
        </r>
      </text>
    </comment>
    <comment ref="C58" authorId="0">
      <text>
        <r>
          <rPr>
            <sz val="8"/>
            <color indexed="8"/>
            <rFont val="Tahoma"/>
            <family val="2"/>
          </rPr>
          <t>Especificar aquí el</t>
        </r>
        <r>
          <rPr>
            <b/>
            <sz val="8"/>
            <color indexed="8"/>
            <rFont val="Tahoma"/>
            <family val="2"/>
          </rPr>
          <t xml:space="preserve"> nivel más detallado </t>
        </r>
        <r>
          <rPr>
            <sz val="8"/>
            <color indexed="8"/>
            <rFont val="Tahoma"/>
            <family val="2"/>
          </rPr>
          <t xml:space="preserve">de la dependencia donde trabajará, </t>
        </r>
        <r>
          <rPr>
            <b/>
            <sz val="8"/>
            <color indexed="8"/>
            <rFont val="Tahoma"/>
            <family val="2"/>
          </rPr>
          <t xml:space="preserve">en forma completa y sin abreviar  </t>
        </r>
        <r>
          <rPr>
            <sz val="8"/>
            <color indexed="8"/>
            <rFont val="Tahoma"/>
            <family val="2"/>
          </rPr>
          <t xml:space="preserve">(por ejemplo: Cátedra o Laboratorio, etc.)
</t>
        </r>
      </text>
    </comment>
    <comment ref="C59" authorId="0">
      <text>
        <r>
          <rPr>
            <sz val="8"/>
            <color indexed="8"/>
            <rFont val="Tahoma"/>
            <family val="2"/>
          </rPr>
          <t xml:space="preserve">Aquí se indica </t>
        </r>
        <r>
          <rPr>
            <b/>
            <sz val="8"/>
            <color indexed="8"/>
            <rFont val="Tahoma"/>
            <family val="2"/>
          </rPr>
          <t>un nivel más abarcativo</t>
        </r>
        <r>
          <rPr>
            <sz val="8"/>
            <color indexed="8"/>
            <rFont val="Tahoma"/>
            <family val="2"/>
          </rPr>
          <t xml:space="preserve"> de la institución donde trabajará, en forma completa y sin abreviar  (por ejemplo: Facultad, etc.)
</t>
        </r>
      </text>
    </comment>
    <comment ref="C60" authorId="0">
      <text>
        <r>
          <rPr>
            <sz val="8"/>
            <color indexed="8"/>
            <rFont val="Tahoma"/>
            <family val="2"/>
          </rPr>
          <t xml:space="preserve">Indicar en este renglón la dependencia Institucional </t>
        </r>
        <r>
          <rPr>
            <b/>
            <sz val="8"/>
            <color indexed="8"/>
            <rFont val="Tahoma"/>
            <family val="2"/>
          </rPr>
          <t>de mayor rango</t>
        </r>
        <r>
          <rPr>
            <sz val="8"/>
            <color indexed="8"/>
            <rFont val="Tahoma"/>
            <family val="2"/>
          </rPr>
          <t xml:space="preserve"> (por ejemplo: Universidad; CONICET, etc.)
</t>
        </r>
      </text>
    </comment>
    <comment ref="C86" authorId="0">
      <text>
        <r>
          <rPr>
            <sz val="8"/>
            <color indexed="8"/>
            <rFont val="Tahoma"/>
            <family val="2"/>
          </rPr>
          <t xml:space="preserve">Proporcionar el número de </t>
        </r>
        <r>
          <rPr>
            <b/>
            <sz val="8"/>
            <color indexed="8"/>
            <rFont val="Tahoma"/>
            <family val="2"/>
          </rPr>
          <t>tesistas doctorales actualmente dirigidos y co-dirigidos</t>
        </r>
        <r>
          <rPr>
            <sz val="8"/>
            <color indexed="8"/>
            <rFont val="Tahoma"/>
            <family val="2"/>
          </rPr>
          <t>, que no hayan defendido su tesis (no contar aquí número de tesis terminadas).</t>
        </r>
      </text>
    </comment>
    <comment ref="C87" authorId="0">
      <text>
        <r>
          <rPr>
            <sz val="8"/>
            <color indexed="8"/>
            <rFont val="Tahoma"/>
            <family val="2"/>
          </rPr>
          <t>Especificar aquí el</t>
        </r>
        <r>
          <rPr>
            <b/>
            <sz val="8"/>
            <color indexed="8"/>
            <rFont val="Tahoma"/>
            <family val="2"/>
          </rPr>
          <t xml:space="preserve"> nivel más detallado </t>
        </r>
        <r>
          <rPr>
            <sz val="8"/>
            <color indexed="8"/>
            <rFont val="Tahoma"/>
            <family val="2"/>
          </rPr>
          <t xml:space="preserve">de la dependencia donde trabaja, </t>
        </r>
        <r>
          <rPr>
            <b/>
            <sz val="8"/>
            <color indexed="8"/>
            <rFont val="Tahoma"/>
            <family val="2"/>
          </rPr>
          <t xml:space="preserve">en forma completa y sin abreviar  </t>
        </r>
        <r>
          <rPr>
            <sz val="8"/>
            <color indexed="8"/>
            <rFont val="Tahoma"/>
            <family val="2"/>
          </rPr>
          <t xml:space="preserve">(por ejemplo: Cátedra o Laboratorio, etc.)
</t>
        </r>
      </text>
    </comment>
    <comment ref="C88" authorId="0">
      <text>
        <r>
          <rPr>
            <sz val="8"/>
            <color indexed="8"/>
            <rFont val="Tahoma"/>
            <family val="2"/>
          </rPr>
          <t xml:space="preserve">Aquí se indica </t>
        </r>
        <r>
          <rPr>
            <b/>
            <sz val="8"/>
            <color indexed="8"/>
            <rFont val="Tahoma"/>
            <family val="2"/>
          </rPr>
          <t>un nivel más abarcativo</t>
        </r>
        <r>
          <rPr>
            <sz val="8"/>
            <color indexed="8"/>
            <rFont val="Tahoma"/>
            <family val="2"/>
          </rPr>
          <t xml:space="preserve"> de la institución donde trabaja, en forma completa y sin abreviar  (por ejemplo: Facultad, etc.)
</t>
        </r>
      </text>
    </comment>
    <comment ref="C89" authorId="0">
      <text>
        <r>
          <rPr>
            <sz val="8"/>
            <color indexed="8"/>
            <rFont val="Tahoma"/>
            <family val="2"/>
          </rPr>
          <t xml:space="preserve">Indicar en este renglón la dependencia Institucional </t>
        </r>
        <r>
          <rPr>
            <b/>
            <sz val="8"/>
            <color indexed="8"/>
            <rFont val="Tahoma"/>
            <family val="2"/>
          </rPr>
          <t>de mayor rango</t>
        </r>
        <r>
          <rPr>
            <sz val="8"/>
            <color indexed="8"/>
            <rFont val="Tahoma"/>
            <family val="2"/>
          </rPr>
          <t xml:space="preserve"> (por ejemplo: Universidad; CONICET, etc.)
</t>
        </r>
      </text>
    </comment>
    <comment ref="C111" authorId="0">
      <text>
        <r>
          <rPr>
            <sz val="8"/>
            <color indexed="8"/>
            <rFont val="Tahoma"/>
            <family val="2"/>
          </rPr>
          <t xml:space="preserve">Proporcionar el número de </t>
        </r>
        <r>
          <rPr>
            <b/>
            <sz val="8"/>
            <color indexed="8"/>
            <rFont val="Tahoma"/>
            <family val="2"/>
          </rPr>
          <t>tesistas doctorales actualmente dirigidos y co-dirigidos</t>
        </r>
        <r>
          <rPr>
            <sz val="8"/>
            <color indexed="8"/>
            <rFont val="Tahoma"/>
            <family val="2"/>
          </rPr>
          <t>, que no hayan defendido su tesis (no contar aquí número de tesis terminadas).</t>
        </r>
      </text>
    </comment>
    <comment ref="C112" authorId="0">
      <text>
        <r>
          <rPr>
            <sz val="8"/>
            <color indexed="8"/>
            <rFont val="Tahoma"/>
            <family val="2"/>
          </rPr>
          <t xml:space="preserve">Especificar aquí el </t>
        </r>
        <r>
          <rPr>
            <b/>
            <sz val="8"/>
            <color indexed="8"/>
            <rFont val="Tahoma"/>
            <family val="2"/>
          </rPr>
          <t>nivel más detallado</t>
        </r>
        <r>
          <rPr>
            <sz val="8"/>
            <color indexed="8"/>
            <rFont val="Tahoma"/>
            <family val="2"/>
          </rPr>
          <t xml:space="preserve"> de la dependencia donde trabaja, en forma completa y sin abreviar  (por ejemplo: Cátedra o Laboratorio, etc.)</t>
        </r>
      </text>
    </comment>
    <comment ref="C113" authorId="0">
      <text>
        <r>
          <rPr>
            <sz val="8"/>
            <color indexed="8"/>
            <rFont val="Tahoma"/>
            <family val="2"/>
          </rPr>
          <t xml:space="preserve">Aquí se indica un nivel más abarcativo de la institución donde trabaja, en forma completa y sin abreviar  (por ejemplo: Facultad, etc.)
</t>
        </r>
      </text>
    </comment>
    <comment ref="C114" authorId="0">
      <text>
        <r>
          <rPr>
            <sz val="8"/>
            <color indexed="8"/>
            <rFont val="Tahoma"/>
            <family val="2"/>
          </rPr>
          <t xml:space="preserve">Indicar en este renglón la dependencia Institucional de mayor rango (por ejemplo: Universidad; CONICET, etc.)
</t>
        </r>
      </text>
    </comment>
    <comment ref="C130" authorId="0">
      <text>
        <r>
          <rPr>
            <sz val="8"/>
            <color indexed="8"/>
            <rFont val="Tahoma"/>
            <family val="2"/>
          </rPr>
          <t xml:space="preserve">Si sugiere evaluador, este campo es obligatorio
</t>
        </r>
      </text>
    </comment>
    <comment ref="C142" authorId="0">
      <text>
        <r>
          <rPr>
            <sz val="8"/>
            <color indexed="8"/>
            <rFont val="Tahoma"/>
            <family val="2"/>
          </rPr>
          <t>Si sugiere evaluador, este campo es obligatorio</t>
        </r>
      </text>
    </comment>
  </commentList>
</comments>
</file>

<file path=xl/comments2.xml><?xml version="1.0" encoding="utf-8"?>
<comments xmlns="http://schemas.openxmlformats.org/spreadsheetml/2006/main">
  <authors>
    <author>MPG</author>
  </authors>
  <commentList>
    <comment ref="B102" authorId="0">
      <text>
        <r>
          <rPr>
            <sz val="9"/>
            <color indexed="8"/>
            <rFont val="Tahoma"/>
            <family val="2"/>
          </rPr>
          <t xml:space="preserve">La firma original sólo se requiere en el formulario impreso
</t>
        </r>
      </text>
    </comment>
  </commentList>
</comments>
</file>

<file path=xl/sharedStrings.xml><?xml version="1.0" encoding="utf-8"?>
<sst xmlns="http://schemas.openxmlformats.org/spreadsheetml/2006/main" count="281" uniqueCount="225">
  <si>
    <t>a</t>
  </si>
  <si>
    <t>b</t>
  </si>
  <si>
    <t>c</t>
  </si>
  <si>
    <t>l</t>
  </si>
  <si>
    <t>Doctorado en Ciencias Biológicas</t>
  </si>
  <si>
    <r>
      <rPr>
        <b/>
        <sz val="12"/>
        <rFont val="Calibri"/>
        <family val="2"/>
      </rPr>
      <t>CARÁTULA</t>
    </r>
    <r>
      <rPr>
        <b/>
        <sz val="11"/>
        <rFont val="Calibri"/>
        <family val="2"/>
      </rPr>
      <t xml:space="preserve"> (Solicitud de Inscripción 2024</t>
    </r>
    <r>
      <rPr>
        <sz val="11"/>
        <rFont val="Calibri"/>
        <family val="2"/>
      </rPr>
      <t>)</t>
    </r>
  </si>
  <si>
    <t>Carga de datos</t>
  </si>
  <si>
    <t>N° de Expediente</t>
  </si>
  <si>
    <t>expendiente</t>
  </si>
  <si>
    <t>LongitudTitulo</t>
  </si>
  <si>
    <t>Categoria Conicet</t>
  </si>
  <si>
    <t>Programa incentivo</t>
  </si>
  <si>
    <t>Tipo doc</t>
  </si>
  <si>
    <t>Sexo</t>
  </si>
  <si>
    <t>Area conocimiento</t>
  </si>
  <si>
    <t>Cargo Profesor</t>
  </si>
  <si>
    <t>Cargo docente Universitario</t>
  </si>
  <si>
    <t>nro tesistas</t>
  </si>
  <si>
    <t>Titulo del Plan</t>
  </si>
  <si>
    <t>tesis</t>
  </si>
  <si>
    <t>No pertenece</t>
  </si>
  <si>
    <t>Si</t>
  </si>
  <si>
    <t>Categoría I</t>
  </si>
  <si>
    <t>DNI</t>
  </si>
  <si>
    <t>Femenino</t>
  </si>
  <si>
    <t>B.O.C.S y M</t>
  </si>
  <si>
    <t>Profesor Titular</t>
  </si>
  <si>
    <t>Docente UNC</t>
  </si>
  <si>
    <t>palabra clave 1</t>
  </si>
  <si>
    <t>palabraclave1</t>
  </si>
  <si>
    <t>Investigador Adjunto</t>
  </si>
  <si>
    <t>No</t>
  </si>
  <si>
    <t>Categoría II</t>
  </si>
  <si>
    <t>CI</t>
  </si>
  <si>
    <t>Masculino</t>
  </si>
  <si>
    <t>Ecología</t>
  </si>
  <si>
    <t>Profesor Asociado</t>
  </si>
  <si>
    <t>Docente otra Universidad</t>
  </si>
  <si>
    <t>palabra clave 2</t>
  </si>
  <si>
    <t>palabraclave2</t>
  </si>
  <si>
    <t>Investigador Asistente</t>
  </si>
  <si>
    <t>Categoría III</t>
  </si>
  <si>
    <t>Pasaporte</t>
  </si>
  <si>
    <t>Biodiversidad</t>
  </si>
  <si>
    <t>Profesor Adjunto</t>
  </si>
  <si>
    <t>No es docente</t>
  </si>
  <si>
    <t>palabra clave 3</t>
  </si>
  <si>
    <t>parabraclave3</t>
  </si>
  <si>
    <t>Investigador Contratado</t>
  </si>
  <si>
    <t>Categoría IV</t>
  </si>
  <si>
    <t>LE</t>
  </si>
  <si>
    <t>Profesor Emérito</t>
  </si>
  <si>
    <t>palabra clave 4</t>
  </si>
  <si>
    <t>palabraclave4</t>
  </si>
  <si>
    <t>Investigador Independiente</t>
  </si>
  <si>
    <t>Categoría V</t>
  </si>
  <si>
    <t>Otro</t>
  </si>
  <si>
    <t>Profesor Consulto</t>
  </si>
  <si>
    <t>palabra clave 5</t>
  </si>
  <si>
    <t>palabraclave5</t>
  </si>
  <si>
    <t>Investigador Principal</t>
  </si>
  <si>
    <t>No categorizado</t>
  </si>
  <si>
    <t>No corresponde</t>
  </si>
  <si>
    <t>más de 5</t>
  </si>
  <si>
    <t>palabra clave 6</t>
  </si>
  <si>
    <t>palabraclave6</t>
  </si>
  <si>
    <t>Investigador Superior</t>
  </si>
  <si>
    <t>Área del Conocimiento</t>
  </si>
  <si>
    <t>areaconocimiento</t>
  </si>
  <si>
    <t>POSTULANTE: Datos personales</t>
  </si>
  <si>
    <t>Apellido</t>
  </si>
  <si>
    <t>Nombres</t>
  </si>
  <si>
    <t>Documento tipo</t>
  </si>
  <si>
    <t>tipodni</t>
  </si>
  <si>
    <t>Documento Nº</t>
  </si>
  <si>
    <t>dni</t>
  </si>
  <si>
    <t>sexo</t>
  </si>
  <si>
    <t>Fecha de nacimiento</t>
  </si>
  <si>
    <t>nombre</t>
  </si>
  <si>
    <t>fecnac</t>
  </si>
  <si>
    <t>Domicilio particular</t>
  </si>
  <si>
    <t>Calle</t>
  </si>
  <si>
    <t>Nº</t>
  </si>
  <si>
    <t>Piso</t>
  </si>
  <si>
    <t>Depto</t>
  </si>
  <si>
    <t>Localidad</t>
  </si>
  <si>
    <t>locapart</t>
  </si>
  <si>
    <t>Provincia</t>
  </si>
  <si>
    <t>Código postal</t>
  </si>
  <si>
    <t>Telef. Caracteristica</t>
  </si>
  <si>
    <t>Telef. Número</t>
  </si>
  <si>
    <t>e-mail</t>
  </si>
  <si>
    <t>mailpart</t>
  </si>
  <si>
    <t>e-mail alternativo</t>
  </si>
  <si>
    <t>mailpartalte</t>
  </si>
  <si>
    <t>armado</t>
  </si>
  <si>
    <t>direpart</t>
  </si>
  <si>
    <t>telepart</t>
  </si>
  <si>
    <t>Domicilio legal en la ciudad de Córdoba (según Art. 12 inc. b del relgamento 1100-HCD-2011)</t>
  </si>
  <si>
    <t>Titulo de grado</t>
  </si>
  <si>
    <t>titulo</t>
  </si>
  <si>
    <t>Expedido por (Universidad)</t>
  </si>
  <si>
    <t>tituloexpedido</t>
  </si>
  <si>
    <t>Fecha de egreso</t>
  </si>
  <si>
    <t>Promedio con aplazos</t>
  </si>
  <si>
    <t>promedioaplazo</t>
  </si>
  <si>
    <t>Otros títulos</t>
  </si>
  <si>
    <t>otrotitulo</t>
  </si>
  <si>
    <t>fechaegreso</t>
  </si>
  <si>
    <t>LUGAR DE TRABAJO PROPUESTO</t>
  </si>
  <si>
    <t>Institución</t>
  </si>
  <si>
    <t>direlabo1</t>
  </si>
  <si>
    <t>direlabo2</t>
  </si>
  <si>
    <t>direlabo3</t>
  </si>
  <si>
    <t>Dirección Postal</t>
  </si>
  <si>
    <t>direlabo4</t>
  </si>
  <si>
    <t>localabo</t>
  </si>
  <si>
    <t>E-Mail</t>
  </si>
  <si>
    <t>maillabo</t>
  </si>
  <si>
    <t>Teléf. Caracteristica</t>
  </si>
  <si>
    <t>telelabo</t>
  </si>
  <si>
    <t>Beca / Cargo docente del postulante</t>
  </si>
  <si>
    <t>Si es actualmente Becario: Indicar Institución, Fecha de inicio, nombre del Director y del Codirector.</t>
  </si>
  <si>
    <t>actualbecario</t>
  </si>
  <si>
    <t>doceunive</t>
  </si>
  <si>
    <t>Facultad y denominación del cargo</t>
  </si>
  <si>
    <t>facudocente</t>
  </si>
  <si>
    <t>DIRECTOR PROPUESTO (se lo considerará Director titular integrante de la Comisión Asesora)</t>
  </si>
  <si>
    <t>apellidodirector</t>
  </si>
  <si>
    <t>directornombre</t>
  </si>
  <si>
    <t>Titulo máximo</t>
  </si>
  <si>
    <t>titulodire</t>
  </si>
  <si>
    <t>Expedido por</t>
  </si>
  <si>
    <t>CONICET - CIC</t>
  </si>
  <si>
    <t>cateconidire</t>
  </si>
  <si>
    <t>Cargo Profesor universitario</t>
  </si>
  <si>
    <t>cargoprofedire</t>
  </si>
  <si>
    <t>Programa de Incentivos</t>
  </si>
  <si>
    <t>cateincedire</t>
  </si>
  <si>
    <t>Número de Tesistas en curso</t>
  </si>
  <si>
    <t>nrotesistasdire</t>
  </si>
  <si>
    <r>
      <rPr>
        <b/>
        <sz val="11"/>
        <color indexed="8"/>
        <rFont val="Calibri"/>
        <family val="2"/>
      </rPr>
      <t>Lugar de trabajo:</t>
    </r>
    <r>
      <rPr>
        <sz val="11"/>
        <color indexed="8"/>
        <rFont val="Calibri"/>
        <family val="2"/>
      </rPr>
      <t xml:space="preserve"> Institución</t>
    </r>
  </si>
  <si>
    <t>domilabdire1</t>
  </si>
  <si>
    <t>domilabdire2</t>
  </si>
  <si>
    <t>domilabdire3</t>
  </si>
  <si>
    <t>Dirección postal</t>
  </si>
  <si>
    <t>domilabdire4</t>
  </si>
  <si>
    <t>localidaddire</t>
  </si>
  <si>
    <t>maildire</t>
  </si>
  <si>
    <t>Teléf. Característica</t>
  </si>
  <si>
    <t>teledire</t>
  </si>
  <si>
    <t>apenomdire</t>
  </si>
  <si>
    <t>direfecnac</t>
  </si>
  <si>
    <t>DIRECTOR ASOCIADO (se lo considerará Director suplente integrante de la Comisión Asesora)</t>
  </si>
  <si>
    <t>¿Propone co-director?</t>
  </si>
  <si>
    <t>apellidocodirector</t>
  </si>
  <si>
    <t>codirectornombre</t>
  </si>
  <si>
    <t>Título máximo</t>
  </si>
  <si>
    <t>titulocodire</t>
  </si>
  <si>
    <t>conicetcodire</t>
  </si>
  <si>
    <t>cateconicodire</t>
  </si>
  <si>
    <t>cargoprofecodire</t>
  </si>
  <si>
    <t>cateincecodire</t>
  </si>
  <si>
    <t>domilabcodire1</t>
  </si>
  <si>
    <t>domilabcodire2</t>
  </si>
  <si>
    <t>domilabcodire3</t>
  </si>
  <si>
    <t>domilabcodire4</t>
  </si>
  <si>
    <t>localidadcodire</t>
  </si>
  <si>
    <t>mailcodire</t>
  </si>
  <si>
    <t>telecodire</t>
  </si>
  <si>
    <t>apenomcodire</t>
  </si>
  <si>
    <t>codirefecnac</t>
  </si>
  <si>
    <t>INVESTIGADORES SUGERIDOS COMO EVALUADORES</t>
  </si>
  <si>
    <t>apellidoevaluador1</t>
  </si>
  <si>
    <t>evaluadornombre1</t>
  </si>
  <si>
    <t>institueva1</t>
  </si>
  <si>
    <t>direccioneva1</t>
  </si>
  <si>
    <t>Email</t>
  </si>
  <si>
    <t>maileva1</t>
  </si>
  <si>
    <t>apellidoevaluador2</t>
  </si>
  <si>
    <t>evaluadornombre2</t>
  </si>
  <si>
    <t>institueva2</t>
  </si>
  <si>
    <t>direccioneva2</t>
  </si>
  <si>
    <t>maileva2</t>
  </si>
  <si>
    <t>apellidoevaluador3</t>
  </si>
  <si>
    <t>evaluadornombre3</t>
  </si>
  <si>
    <t>institueva3</t>
  </si>
  <si>
    <t>direccioneva3</t>
  </si>
  <si>
    <t>maileva3</t>
  </si>
  <si>
    <t>eva1apenom</t>
  </si>
  <si>
    <t>eva2apenom</t>
  </si>
  <si>
    <t>eva3apenom</t>
  </si>
  <si>
    <t>INVESTIGADORES RECUSADOS COMO EVALUADORES</t>
  </si>
  <si>
    <t>Apellido y nombre</t>
  </si>
  <si>
    <t>recusadonombre1</t>
  </si>
  <si>
    <t>recusadoinsti1</t>
  </si>
  <si>
    <t>recusadonombre2</t>
  </si>
  <si>
    <t>recusadoinsti2</t>
  </si>
  <si>
    <t>recusadonombre3</t>
  </si>
  <si>
    <t>recusadoinsti3</t>
  </si>
  <si>
    <t>Observaciones</t>
  </si>
  <si>
    <t>observaciones</t>
  </si>
  <si>
    <t>&lt;</t>
  </si>
  <si>
    <t>SOLICITUD DE INSCRIPCIÓN 2024</t>
  </si>
  <si>
    <t>CARRERA DEL DOCTORADO EN CIENCIAS BIOLÓGICAS</t>
  </si>
  <si>
    <t>FACULTAD DE CIENCIAS EXACTAS, FÍSICAS Y NATURALES, UNIVERSIDAD NACIONAL DE CÓRDOBA</t>
  </si>
  <si>
    <t xml:space="preserve">CARÁTULA </t>
  </si>
  <si>
    <r>
      <rPr>
        <b/>
        <u val="single"/>
        <sz val="11"/>
        <color indexed="8"/>
        <rFont val="Arial"/>
        <family val="2"/>
      </rPr>
      <t>TÍTULO DEL PLAN A DESARROLLAR</t>
    </r>
    <r>
      <rPr>
        <sz val="11"/>
        <color indexed="8"/>
        <rFont val="Arial"/>
        <family val="2"/>
      </rPr>
      <t xml:space="preserve"> </t>
    </r>
    <r>
      <rPr>
        <sz val="10"/>
        <color indexed="8"/>
        <rFont val="Arial"/>
        <family val="2"/>
      </rPr>
      <t>(máximo 250 caracteres)</t>
    </r>
  </si>
  <si>
    <r>
      <rPr>
        <b/>
        <u val="single"/>
        <sz val="10"/>
        <color indexed="8"/>
        <rFont val="Arial"/>
        <family val="2"/>
      </rPr>
      <t>AREA TEMÁTICA DEL</t>
    </r>
    <r>
      <rPr>
        <u val="single"/>
        <sz val="10"/>
        <color indexed="8"/>
        <rFont val="Arial"/>
        <family val="2"/>
      </rPr>
      <t xml:space="preserve"> </t>
    </r>
    <r>
      <rPr>
        <b/>
        <u val="single"/>
        <sz val="10"/>
        <color indexed="8"/>
        <rFont val="Arial"/>
        <family val="2"/>
      </rPr>
      <t>TRABAJO DE INVESTIGACIÓN</t>
    </r>
    <r>
      <rPr>
        <sz val="10"/>
        <color indexed="8"/>
        <rFont val="Arial"/>
        <family val="2"/>
      </rPr>
      <t xml:space="preserve"> </t>
    </r>
  </si>
  <si>
    <r>
      <rPr>
        <b/>
        <sz val="11"/>
        <color indexed="8"/>
        <rFont val="Arial"/>
        <family val="2"/>
      </rPr>
      <t xml:space="preserve">  </t>
    </r>
    <r>
      <rPr>
        <b/>
        <u val="single"/>
        <sz val="11"/>
        <color indexed="8"/>
        <rFont val="Arial"/>
        <family val="2"/>
      </rPr>
      <t>POSTULANTE</t>
    </r>
    <r>
      <rPr>
        <sz val="11"/>
        <color indexed="8"/>
        <rFont val="Arial"/>
        <family val="2"/>
      </rPr>
      <t xml:space="preserve"> </t>
    </r>
    <r>
      <rPr>
        <sz val="10"/>
        <color indexed="8"/>
        <rFont val="Arial"/>
        <family val="2"/>
      </rPr>
      <t>(Adjuntar Currículum Vitae)</t>
    </r>
  </si>
  <si>
    <t xml:space="preserve">  Domicilio particular</t>
  </si>
  <si>
    <t xml:space="preserve">  Domicilio legal</t>
  </si>
  <si>
    <r>
      <rPr>
        <sz val="11"/>
        <color indexed="8"/>
        <rFont val="Arial"/>
        <family val="2"/>
      </rPr>
      <t xml:space="preserve">  </t>
    </r>
    <r>
      <rPr>
        <b/>
        <u val="single"/>
        <sz val="11"/>
        <color indexed="8"/>
        <rFont val="Arial"/>
        <family val="2"/>
      </rPr>
      <t>LUGAR DE TRABAJO PROPUESTO</t>
    </r>
    <r>
      <rPr>
        <sz val="11"/>
        <color indexed="8"/>
        <rFont val="Arial"/>
        <family val="2"/>
      </rPr>
      <t xml:space="preserve">: </t>
    </r>
    <r>
      <rPr>
        <sz val="10"/>
        <color indexed="8"/>
        <rFont val="Arial"/>
        <family val="2"/>
      </rPr>
      <t>(Adjuntar aval Institucional)</t>
    </r>
  </si>
  <si>
    <r>
      <rPr>
        <b/>
        <sz val="11"/>
        <color indexed="8"/>
        <rFont val="Arial"/>
        <family val="2"/>
      </rPr>
      <t xml:space="preserve"> </t>
    </r>
    <r>
      <rPr>
        <b/>
        <u val="single"/>
        <sz val="11"/>
        <color indexed="8"/>
        <rFont val="Arial"/>
        <family val="2"/>
      </rPr>
      <t>Beca</t>
    </r>
  </si>
  <si>
    <t xml:space="preserve">  ¿Es actualmente Becario? Indicar Institución, nombre del Director y del Codirector.       </t>
  </si>
  <si>
    <r>
      <rPr>
        <b/>
        <u val="single"/>
        <sz val="11"/>
        <color indexed="8"/>
        <rFont val="Arial"/>
        <family val="2"/>
      </rPr>
      <t>Cargo docente:</t>
    </r>
    <r>
      <rPr>
        <sz val="10"/>
        <color indexed="8"/>
        <rFont val="Arial"/>
        <family val="2"/>
      </rPr>
      <t>    </t>
    </r>
  </si>
  <si>
    <r>
      <rPr>
        <b/>
        <u val="single"/>
        <sz val="11"/>
        <color indexed="8"/>
        <rFont val="Arial"/>
        <family val="2"/>
      </rPr>
      <t>DIRECTOR PROPUESTO</t>
    </r>
    <r>
      <rPr>
        <sz val="11"/>
        <color indexed="8"/>
        <rFont val="Arial"/>
        <family val="2"/>
      </rPr>
      <t xml:space="preserve"> </t>
    </r>
    <r>
      <rPr>
        <sz val="10"/>
        <color indexed="8"/>
        <rFont val="Arial"/>
        <family val="2"/>
      </rPr>
      <t>(Adjuntar: Currículum Vitae y carta de aceptación)</t>
    </r>
  </si>
  <si>
    <t>Tesistas:</t>
  </si>
  <si>
    <r>
      <rPr>
        <b/>
        <u val="single"/>
        <sz val="11"/>
        <color indexed="8"/>
        <rFont val="Arial"/>
        <family val="2"/>
      </rPr>
      <t>DIRECTOR ASOCIADO</t>
    </r>
    <r>
      <rPr>
        <b/>
        <sz val="10"/>
        <color indexed="8"/>
        <rFont val="Arial"/>
        <family val="2"/>
      </rPr>
      <t>:</t>
    </r>
  </si>
  <si>
    <r>
      <rPr>
        <sz val="10"/>
        <color indexed="8"/>
        <rFont val="Arial"/>
        <family val="2"/>
      </rPr>
      <t xml:space="preserve">(Adjuntar: </t>
    </r>
    <r>
      <rPr>
        <u val="single"/>
        <sz val="10"/>
        <color indexed="8"/>
        <rFont val="Arial"/>
        <family val="2"/>
      </rPr>
      <t>justificación</t>
    </r>
    <r>
      <rPr>
        <sz val="10"/>
        <color indexed="8"/>
        <rFont val="Arial"/>
        <family val="2"/>
      </rPr>
      <t>, C.V. y aceptación)</t>
    </r>
  </si>
  <si>
    <r>
      <rPr>
        <b/>
        <u val="single"/>
        <sz val="11"/>
        <color indexed="8"/>
        <rFont val="Arial"/>
        <family val="2"/>
      </rPr>
      <t>INVESTIGADORES RECUSADOS COMO EVALUADORES</t>
    </r>
    <r>
      <rPr>
        <sz val="11"/>
        <color indexed="8"/>
        <rFont val="Arial"/>
        <family val="2"/>
      </rPr>
      <t xml:space="preserve"> </t>
    </r>
    <r>
      <rPr>
        <sz val="9"/>
        <color indexed="8"/>
        <rFont val="Arial"/>
        <family val="2"/>
      </rPr>
      <t>(nombre, apellido e institución)</t>
    </r>
  </si>
  <si>
    <r>
      <rPr>
        <b/>
        <u val="single"/>
        <sz val="11"/>
        <color indexed="8"/>
        <rFont val="Arial"/>
        <family val="2"/>
      </rPr>
      <t xml:space="preserve">Observaciones </t>
    </r>
    <r>
      <rPr>
        <sz val="10"/>
        <color indexed="8"/>
        <rFont val="Arial"/>
        <family val="2"/>
      </rPr>
      <t>(aquí podrá incorporar otras aclaraciones que considere de importancia)</t>
    </r>
  </si>
  <si>
    <t>Firma del Solicitante</t>
  </si>
  <si>
    <t>Lugar y fecha: ……………………….…   Firma: ……………………… Aclaración: ……….…………</t>
  </si>
  <si>
    <t>Declaro con carácter de DECLARACIÓN JURADA que los datos consignados son veraces, y que las versiones impresa y electrónica contienen información idéntica.</t>
  </si>
</sst>
</file>

<file path=xl/styles.xml><?xml version="1.0" encoding="utf-8"?>
<styleSheet xmlns="http://schemas.openxmlformats.org/spreadsheetml/2006/main">
  <numFmts count="5">
    <numFmt numFmtId="164" formatCode="General"/>
    <numFmt numFmtId="165" formatCode="dd/mm/yyyy"/>
    <numFmt numFmtId="166" formatCode="#,##0"/>
    <numFmt numFmtId="167" formatCode="General"/>
    <numFmt numFmtId="168" formatCode="@"/>
  </numFmts>
  <fonts count="34">
    <font>
      <sz val="11"/>
      <color indexed="8"/>
      <name val="Calibri"/>
      <family val="2"/>
    </font>
    <font>
      <sz val="10"/>
      <name val="Arial"/>
      <family val="0"/>
    </font>
    <font>
      <b/>
      <sz val="11"/>
      <color indexed="12"/>
      <name val="Calibri"/>
      <family val="2"/>
    </font>
    <font>
      <b/>
      <sz val="12"/>
      <name val="Calibri"/>
      <family val="2"/>
    </font>
    <font>
      <b/>
      <sz val="11"/>
      <name val="Calibri"/>
      <family val="2"/>
    </font>
    <font>
      <sz val="11"/>
      <name val="Calibri"/>
      <family val="2"/>
    </font>
    <font>
      <b/>
      <sz val="22"/>
      <color indexed="43"/>
      <name val="Calibri"/>
      <family val="2"/>
    </font>
    <font>
      <b/>
      <sz val="11"/>
      <color indexed="8"/>
      <name val="Calibri"/>
      <family val="2"/>
    </font>
    <font>
      <u val="single"/>
      <sz val="11"/>
      <color indexed="12"/>
      <name val="Calibri"/>
      <family val="2"/>
    </font>
    <font>
      <sz val="11"/>
      <color indexed="8"/>
      <name val="Arial"/>
      <family val="2"/>
    </font>
    <font>
      <sz val="10"/>
      <color indexed="8"/>
      <name val="Arial"/>
      <family val="2"/>
    </font>
    <font>
      <sz val="8"/>
      <color indexed="8"/>
      <name val="Arial"/>
      <family val="2"/>
    </font>
    <font>
      <b/>
      <u val="single"/>
      <sz val="11"/>
      <color indexed="8"/>
      <name val="Tahoma"/>
      <family val="2"/>
    </font>
    <font>
      <sz val="11"/>
      <color indexed="8"/>
      <name val="Tahoma"/>
      <family val="2"/>
    </font>
    <font>
      <u val="single"/>
      <sz val="11"/>
      <color indexed="8"/>
      <name val="Tahoma"/>
      <family val="2"/>
    </font>
    <font>
      <sz val="8"/>
      <color indexed="8"/>
      <name val="Tahoma"/>
      <family val="2"/>
    </font>
    <font>
      <b/>
      <sz val="8"/>
      <color indexed="8"/>
      <name val="Tahoma"/>
      <family val="2"/>
    </font>
    <font>
      <b/>
      <u val="single"/>
      <sz val="8"/>
      <color indexed="8"/>
      <name val="Tahoma"/>
      <family val="2"/>
    </font>
    <font>
      <sz val="10"/>
      <color indexed="8"/>
      <name val="Tahoma"/>
      <family val="2"/>
    </font>
    <font>
      <sz val="12"/>
      <color indexed="8"/>
      <name val="Arial "/>
      <family val="0"/>
    </font>
    <font>
      <sz val="11"/>
      <color indexed="9"/>
      <name val="Calibri"/>
      <family val="2"/>
    </font>
    <font>
      <b/>
      <u val="single"/>
      <sz val="12"/>
      <color indexed="8"/>
      <name val="Arial"/>
      <family val="2"/>
    </font>
    <font>
      <sz val="9"/>
      <color indexed="8"/>
      <name val="Arial"/>
      <family val="2"/>
    </font>
    <font>
      <sz val="14"/>
      <color indexed="8"/>
      <name val="Arial"/>
      <family val="2"/>
    </font>
    <font>
      <b/>
      <u val="single"/>
      <sz val="11"/>
      <color indexed="8"/>
      <name val="Arial"/>
      <family val="2"/>
    </font>
    <font>
      <sz val="12"/>
      <color indexed="8"/>
      <name val="Arial"/>
      <family val="2"/>
    </font>
    <font>
      <b/>
      <u val="single"/>
      <sz val="10"/>
      <color indexed="8"/>
      <name val="Arial"/>
      <family val="2"/>
    </font>
    <font>
      <u val="single"/>
      <sz val="10"/>
      <color indexed="8"/>
      <name val="Arial"/>
      <family val="2"/>
    </font>
    <font>
      <b/>
      <sz val="11"/>
      <color indexed="8"/>
      <name val="Arial"/>
      <family val="2"/>
    </font>
    <font>
      <b/>
      <sz val="10"/>
      <color indexed="8"/>
      <name val="Arial"/>
      <family val="2"/>
    </font>
    <font>
      <b/>
      <sz val="12"/>
      <color indexed="8"/>
      <name val="Arial"/>
      <family val="2"/>
    </font>
    <font>
      <sz val="8"/>
      <color indexed="8"/>
      <name val="Calibri"/>
      <family val="2"/>
    </font>
    <font>
      <sz val="9"/>
      <color indexed="8"/>
      <name val="Tahoma"/>
      <family val="2"/>
    </font>
    <font>
      <b/>
      <sz val="8"/>
      <name val="Calibri"/>
      <family val="2"/>
    </font>
  </fonts>
  <fills count="8">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27"/>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s>
  <borders count="23">
    <border>
      <left/>
      <right/>
      <top/>
      <bottom/>
      <diagonal/>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55"/>
      </left>
      <right style="thin">
        <color indexed="55"/>
      </right>
      <top style="thin">
        <color indexed="55"/>
      </top>
      <bottom style="thin">
        <color indexed="55"/>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55"/>
      </left>
      <right style="thin">
        <color indexed="55"/>
      </right>
      <top style="thin">
        <color indexed="55"/>
      </top>
      <bottom style="medium">
        <color indexed="8"/>
      </bottom>
    </border>
    <border>
      <left>
        <color indexed="63"/>
      </left>
      <right style="medium">
        <color indexed="8"/>
      </right>
      <top>
        <color indexed="63"/>
      </top>
      <bottom style="medium">
        <color indexed="8"/>
      </bottom>
    </border>
    <border>
      <left style="thin">
        <color indexed="55"/>
      </left>
      <right style="thin">
        <color indexed="55"/>
      </right>
      <top style="thin">
        <color indexed="55"/>
      </top>
      <bottom>
        <color indexed="63"/>
      </bottom>
    </border>
    <border>
      <left>
        <color indexed="63"/>
      </left>
      <right>
        <color indexed="63"/>
      </right>
      <top style="medium">
        <color indexed="8"/>
      </top>
      <bottom>
        <color indexed="63"/>
      </bottom>
    </border>
    <border>
      <left style="thin">
        <color indexed="55"/>
      </left>
      <right style="thin">
        <color indexed="55"/>
      </right>
      <top style="medium">
        <color indexed="8"/>
      </top>
      <bottom style="thin">
        <color indexed="55"/>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8" fillId="0" borderId="0" applyNumberFormat="0" applyFill="0" applyBorder="0" applyAlignment="0" applyProtection="0"/>
  </cellStyleXfs>
  <cellXfs count="93">
    <xf numFmtId="164" fontId="0" fillId="0" borderId="0" xfId="0" applyAlignment="1">
      <alignment/>
    </xf>
    <xf numFmtId="164" fontId="0" fillId="0" borderId="0" xfId="0" applyAlignment="1">
      <alignment horizontal="right"/>
    </xf>
    <xf numFmtId="164" fontId="0" fillId="0" borderId="0" xfId="0" applyNumberFormat="1" applyAlignment="1">
      <alignment/>
    </xf>
    <xf numFmtId="164" fontId="2" fillId="2" borderId="1" xfId="0" applyFont="1" applyFill="1" applyBorder="1" applyAlignment="1">
      <alignment horizontal="center" vertical="center" wrapText="1"/>
    </xf>
    <xf numFmtId="164" fontId="3" fillId="2" borderId="2" xfId="0" applyFont="1" applyFill="1" applyBorder="1" applyAlignment="1">
      <alignment horizontal="center" vertical="center" wrapText="1"/>
    </xf>
    <xf numFmtId="164" fontId="6" fillId="3" borderId="3" xfId="0" applyFont="1" applyFill="1" applyBorder="1" applyAlignment="1">
      <alignment horizontal="center" vertical="center" wrapText="1"/>
    </xf>
    <xf numFmtId="164" fontId="0" fillId="4" borderId="4" xfId="0" applyFill="1" applyBorder="1" applyAlignment="1" applyProtection="1">
      <alignment horizontal="left"/>
      <protection locked="0"/>
    </xf>
    <xf numFmtId="164" fontId="7" fillId="0" borderId="0" xfId="0" applyFont="1" applyAlignment="1">
      <alignment horizontal="center"/>
    </xf>
    <xf numFmtId="164" fontId="7" fillId="0" borderId="0" xfId="0" applyFont="1" applyAlignment="1">
      <alignment/>
    </xf>
    <xf numFmtId="164" fontId="0" fillId="0" borderId="0" xfId="0" applyAlignment="1">
      <alignment horizontal="left"/>
    </xf>
    <xf numFmtId="164" fontId="0" fillId="0" borderId="0" xfId="0" applyAlignment="1" applyProtection="1">
      <alignment horizontal="left"/>
      <protection/>
    </xf>
    <xf numFmtId="164" fontId="0" fillId="0" borderId="0" xfId="0" applyFont="1" applyAlignment="1" applyProtection="1">
      <alignment/>
      <protection/>
    </xf>
    <xf numFmtId="164" fontId="0" fillId="4" borderId="4" xfId="0" applyFill="1" applyBorder="1" applyAlignment="1" applyProtection="1">
      <alignment/>
      <protection locked="0"/>
    </xf>
    <xf numFmtId="164" fontId="7" fillId="0" borderId="5" xfId="0" applyFont="1" applyBorder="1" applyAlignment="1">
      <alignment horizontal="center"/>
    </xf>
    <xf numFmtId="164" fontId="0" fillId="0" borderId="6" xfId="0" applyBorder="1" applyAlignment="1">
      <alignment/>
    </xf>
    <xf numFmtId="164" fontId="0" fillId="0" borderId="7" xfId="0" applyFont="1" applyBorder="1" applyAlignment="1">
      <alignment horizontal="right"/>
    </xf>
    <xf numFmtId="164" fontId="0" fillId="0" borderId="0" xfId="0" applyBorder="1" applyAlignment="1">
      <alignment horizontal="right"/>
    </xf>
    <xf numFmtId="164" fontId="0" fillId="0" borderId="0" xfId="0" applyBorder="1" applyAlignment="1">
      <alignment/>
    </xf>
    <xf numFmtId="164" fontId="0" fillId="0" borderId="8" xfId="0" applyBorder="1" applyAlignment="1">
      <alignment/>
    </xf>
    <xf numFmtId="165" fontId="0" fillId="0" borderId="0" xfId="0" applyNumberFormat="1" applyAlignment="1">
      <alignment/>
    </xf>
    <xf numFmtId="166" fontId="0" fillId="4" borderId="4" xfId="0" applyNumberFormat="1" applyFill="1" applyBorder="1" applyAlignment="1" applyProtection="1">
      <alignment horizontal="left"/>
      <protection locked="0"/>
    </xf>
    <xf numFmtId="164" fontId="0" fillId="0" borderId="9" xfId="0" applyFont="1" applyBorder="1" applyAlignment="1">
      <alignment horizontal="right"/>
    </xf>
    <xf numFmtId="164" fontId="0" fillId="0" borderId="10" xfId="0" applyBorder="1" applyAlignment="1">
      <alignment/>
    </xf>
    <xf numFmtId="165" fontId="0" fillId="4" borderId="11" xfId="0" applyNumberFormat="1" applyFill="1" applyBorder="1" applyAlignment="1" applyProtection="1">
      <alignment horizontal="left"/>
      <protection locked="0"/>
    </xf>
    <xf numFmtId="164" fontId="0" fillId="0" borderId="12" xfId="0" applyBorder="1" applyAlignment="1">
      <alignment/>
    </xf>
    <xf numFmtId="164" fontId="0" fillId="0" borderId="0" xfId="0" applyBorder="1" applyAlignment="1" applyProtection="1">
      <alignment horizontal="right"/>
      <protection/>
    </xf>
    <xf numFmtId="164" fontId="0" fillId="0" borderId="0" xfId="0" applyFill="1" applyBorder="1" applyAlignment="1" applyProtection="1">
      <alignment/>
      <protection/>
    </xf>
    <xf numFmtId="165" fontId="0" fillId="5" borderId="0" xfId="0" applyNumberFormat="1" applyFill="1" applyBorder="1" applyAlignment="1" applyProtection="1">
      <alignment horizontal="left"/>
      <protection/>
    </xf>
    <xf numFmtId="164" fontId="0" fillId="0" borderId="0" xfId="0" applyBorder="1" applyAlignment="1" applyProtection="1">
      <alignment/>
      <protection/>
    </xf>
    <xf numFmtId="165" fontId="0" fillId="0" borderId="0" xfId="0" applyNumberFormat="1" applyAlignment="1" applyProtection="1">
      <alignment/>
      <protection/>
    </xf>
    <xf numFmtId="164" fontId="0" fillId="4" borderId="4" xfId="0" applyFill="1" applyBorder="1" applyAlignment="1" applyProtection="1">
      <alignment/>
      <protection locked="0"/>
    </xf>
    <xf numFmtId="164" fontId="8" fillId="4" borderId="13" xfId="20" applyNumberFormat="1" applyFont="1" applyFill="1" applyBorder="1" applyAlignment="1" applyProtection="1">
      <alignment/>
      <protection locked="0"/>
    </xf>
    <xf numFmtId="164" fontId="8" fillId="4" borderId="11" xfId="20" applyNumberFormat="1" applyFont="1" applyFill="1" applyBorder="1" applyAlignment="1" applyProtection="1">
      <alignment/>
      <protection locked="0"/>
    </xf>
    <xf numFmtId="164" fontId="9" fillId="0" borderId="0" xfId="0" applyNumberFormat="1" applyFont="1" applyAlignment="1" applyProtection="1">
      <alignment/>
      <protection hidden="1"/>
    </xf>
    <xf numFmtId="164" fontId="0" fillId="0" borderId="0" xfId="0" applyFill="1" applyBorder="1" applyAlignment="1">
      <alignment/>
    </xf>
    <xf numFmtId="164" fontId="0" fillId="4" borderId="13" xfId="0" applyFill="1" applyBorder="1" applyAlignment="1" applyProtection="1">
      <alignment/>
      <protection locked="0"/>
    </xf>
    <xf numFmtId="164" fontId="0" fillId="4" borderId="10" xfId="0" applyFill="1" applyBorder="1" applyAlignment="1" applyProtection="1">
      <alignment horizontal="left"/>
      <protection locked="0"/>
    </xf>
    <xf numFmtId="164" fontId="7" fillId="0" borderId="5" xfId="0" applyFont="1" applyBorder="1" applyAlignment="1">
      <alignment horizontal="right"/>
    </xf>
    <xf numFmtId="164" fontId="0" fillId="0" borderId="14" xfId="0" applyBorder="1" applyAlignment="1">
      <alignment/>
    </xf>
    <xf numFmtId="164" fontId="0" fillId="4" borderId="15" xfId="0" applyFill="1" applyBorder="1" applyAlignment="1" applyProtection="1">
      <alignment horizontal="left"/>
      <protection locked="0"/>
    </xf>
    <xf numFmtId="164" fontId="0" fillId="4" borderId="4" xfId="0" applyNumberFormat="1" applyFill="1" applyBorder="1" applyAlignment="1" applyProtection="1">
      <alignment horizontal="left"/>
      <protection locked="0"/>
    </xf>
    <xf numFmtId="164" fontId="0" fillId="4" borderId="11" xfId="0" applyFill="1" applyBorder="1" applyAlignment="1" applyProtection="1">
      <alignment horizontal="left"/>
      <protection locked="0"/>
    </xf>
    <xf numFmtId="164" fontId="0" fillId="5" borderId="0" xfId="0" applyNumberFormat="1" applyFill="1" applyBorder="1" applyAlignment="1" applyProtection="1">
      <alignment horizontal="left"/>
      <protection/>
    </xf>
    <xf numFmtId="164" fontId="0" fillId="2" borderId="0" xfId="0" applyFill="1" applyAlignment="1">
      <alignment/>
    </xf>
    <xf numFmtId="164" fontId="8" fillId="4" borderId="4" xfId="20" applyNumberFormat="1" applyFont="1" applyFill="1" applyBorder="1" applyAlignment="1" applyProtection="1">
      <alignment horizontal="left"/>
      <protection locked="0"/>
    </xf>
    <xf numFmtId="164" fontId="0" fillId="6" borderId="0" xfId="0" applyNumberFormat="1" applyFill="1" applyBorder="1" applyAlignment="1" applyProtection="1">
      <alignment horizontal="left"/>
      <protection/>
    </xf>
    <xf numFmtId="164" fontId="7" fillId="0" borderId="6" xfId="0" applyFont="1" applyBorder="1" applyAlignment="1">
      <alignment/>
    </xf>
    <xf numFmtId="164" fontId="10" fillId="0" borderId="7" xfId="0" applyFont="1" applyBorder="1" applyAlignment="1">
      <alignment/>
    </xf>
    <xf numFmtId="164" fontId="11" fillId="0" borderId="7" xfId="0" applyFont="1" applyBorder="1" applyAlignment="1">
      <alignment/>
    </xf>
    <xf numFmtId="164" fontId="0" fillId="7" borderId="0" xfId="0" applyFill="1" applyBorder="1" applyAlignment="1" applyProtection="1">
      <alignment/>
      <protection locked="0"/>
    </xf>
    <xf numFmtId="164" fontId="7" fillId="0" borderId="7" xfId="0" applyFont="1" applyBorder="1" applyAlignment="1">
      <alignment horizontal="right"/>
    </xf>
    <xf numFmtId="164" fontId="0" fillId="0" borderId="0" xfId="0" applyAlignment="1" applyProtection="1">
      <alignment horizontal="right"/>
      <protection/>
    </xf>
    <xf numFmtId="165" fontId="0" fillId="4" borderId="4" xfId="0" applyNumberFormat="1" applyFill="1" applyBorder="1" applyAlignment="1" applyProtection="1">
      <alignment horizontal="left"/>
      <protection locked="0"/>
    </xf>
    <xf numFmtId="164" fontId="0" fillId="0" borderId="0" xfId="0" applyBorder="1" applyAlignment="1" applyProtection="1">
      <alignment horizontal="left"/>
      <protection locked="0"/>
    </xf>
    <xf numFmtId="164" fontId="19" fillId="0" borderId="0" xfId="0" applyNumberFormat="1" applyFont="1" applyAlignment="1">
      <alignment horizontal="center"/>
    </xf>
    <xf numFmtId="164" fontId="20" fillId="0" borderId="0" xfId="0" applyNumberFormat="1" applyFont="1" applyAlignment="1">
      <alignment/>
    </xf>
    <xf numFmtId="164" fontId="21" fillId="0" borderId="0" xfId="0" applyFont="1" applyAlignment="1">
      <alignment horizontal="center"/>
    </xf>
    <xf numFmtId="164" fontId="9" fillId="0" borderId="0" xfId="0" applyFont="1" applyAlignment="1">
      <alignment horizontal="center"/>
    </xf>
    <xf numFmtId="164" fontId="22" fillId="0" borderId="0" xfId="0" applyFont="1" applyAlignment="1">
      <alignment horizontal="center"/>
    </xf>
    <xf numFmtId="164" fontId="23" fillId="0" borderId="0" xfId="0" applyFont="1" applyAlignment="1">
      <alignment horizontal="center" vertical="center"/>
    </xf>
    <xf numFmtId="164" fontId="24" fillId="0" borderId="0" xfId="0" applyFont="1" applyAlignment="1">
      <alignment/>
    </xf>
    <xf numFmtId="164" fontId="25" fillId="0" borderId="0" xfId="0" applyNumberFormat="1" applyFont="1" applyBorder="1" applyAlignment="1">
      <alignment horizontal="left" vertical="top"/>
    </xf>
    <xf numFmtId="164" fontId="26" fillId="0" borderId="0" xfId="0" applyFont="1" applyAlignment="1">
      <alignment/>
    </xf>
    <xf numFmtId="164" fontId="9" fillId="0" borderId="0" xfId="0" applyNumberFormat="1" applyFont="1" applyAlignment="1">
      <alignment/>
    </xf>
    <xf numFmtId="164" fontId="0" fillId="0" borderId="0" xfId="0" applyFont="1" applyAlignment="1">
      <alignment/>
    </xf>
    <xf numFmtId="164" fontId="10" fillId="0" borderId="0" xfId="0" applyFont="1" applyAlignment="1">
      <alignment/>
    </xf>
    <xf numFmtId="164" fontId="28" fillId="0" borderId="0" xfId="0" applyFont="1" applyAlignment="1">
      <alignment/>
    </xf>
    <xf numFmtId="164" fontId="9" fillId="0" borderId="0" xfId="0" applyNumberFormat="1" applyFont="1" applyAlignment="1">
      <alignment vertical="center"/>
    </xf>
    <xf numFmtId="164" fontId="0" fillId="0" borderId="0" xfId="0" applyAlignment="1">
      <alignment vertical="center"/>
    </xf>
    <xf numFmtId="164" fontId="9" fillId="0" borderId="5" xfId="0" applyFont="1" applyBorder="1" applyAlignment="1">
      <alignment/>
    </xf>
    <xf numFmtId="164" fontId="10" fillId="0" borderId="2" xfId="0" applyNumberFormat="1" applyFont="1" applyBorder="1" applyAlignment="1">
      <alignment horizontal="left" vertical="top"/>
    </xf>
    <xf numFmtId="164" fontId="9" fillId="0" borderId="7" xfId="0" applyNumberFormat="1" applyFont="1" applyBorder="1" applyAlignment="1">
      <alignment/>
    </xf>
    <xf numFmtId="164" fontId="0" fillId="0" borderId="7" xfId="0" applyNumberFormat="1" applyBorder="1" applyAlignment="1">
      <alignment/>
    </xf>
    <xf numFmtId="164" fontId="28" fillId="0" borderId="7" xfId="0" applyFont="1" applyBorder="1" applyAlignment="1">
      <alignment/>
    </xf>
    <xf numFmtId="164" fontId="24" fillId="0" borderId="7" xfId="0" applyFont="1" applyBorder="1" applyAlignment="1">
      <alignment/>
    </xf>
    <xf numFmtId="164" fontId="10" fillId="0" borderId="9" xfId="0" applyNumberFormat="1" applyFont="1" applyBorder="1" applyAlignment="1">
      <alignment/>
    </xf>
    <xf numFmtId="164" fontId="24" fillId="0" borderId="5" xfId="0" applyFont="1" applyBorder="1" applyAlignment="1">
      <alignment/>
    </xf>
    <xf numFmtId="164" fontId="7" fillId="0" borderId="0" xfId="0" applyFont="1" applyBorder="1" applyAlignment="1">
      <alignment horizontal="right"/>
    </xf>
    <xf numFmtId="164" fontId="0" fillId="0" borderId="0" xfId="0" applyNumberFormat="1" applyBorder="1" applyAlignment="1">
      <alignment horizontal="left"/>
    </xf>
    <xf numFmtId="164" fontId="9" fillId="0" borderId="9" xfId="0" applyNumberFormat="1" applyFont="1" applyBorder="1" applyAlignment="1">
      <alignment/>
    </xf>
    <xf numFmtId="164" fontId="24" fillId="0" borderId="5" xfId="0" applyFont="1" applyBorder="1" applyAlignment="1">
      <alignment/>
    </xf>
    <xf numFmtId="164" fontId="9" fillId="0" borderId="14" xfId="0" applyNumberFormat="1" applyFont="1" applyBorder="1" applyAlignment="1">
      <alignment/>
    </xf>
    <xf numFmtId="164" fontId="10" fillId="0" borderId="14" xfId="0" applyFont="1" applyBorder="1" applyAlignment="1">
      <alignment/>
    </xf>
    <xf numFmtId="164" fontId="9" fillId="0" borderId="0" xfId="0" applyFont="1" applyBorder="1" applyAlignment="1">
      <alignment/>
    </xf>
    <xf numFmtId="168" fontId="9" fillId="0" borderId="0" xfId="0" applyNumberFormat="1" applyFont="1" applyBorder="1" applyAlignment="1">
      <alignment horizontal="left" vertical="top"/>
    </xf>
    <xf numFmtId="164" fontId="30" fillId="0" borderId="16" xfId="0" applyFont="1" applyBorder="1" applyAlignment="1">
      <alignment/>
    </xf>
    <xf numFmtId="164" fontId="0" fillId="0" borderId="17" xfId="0" applyBorder="1" applyAlignment="1">
      <alignment/>
    </xf>
    <xf numFmtId="164" fontId="0" fillId="0" borderId="18" xfId="0" applyBorder="1" applyAlignment="1">
      <alignment/>
    </xf>
    <xf numFmtId="164" fontId="10" fillId="0" borderId="19" xfId="0" applyFont="1" applyBorder="1" applyAlignment="1">
      <alignment/>
    </xf>
    <xf numFmtId="164" fontId="0" fillId="0" borderId="20" xfId="0" applyBorder="1" applyAlignment="1">
      <alignment/>
    </xf>
    <xf numFmtId="164" fontId="31" fillId="0" borderId="21" xfId="0" applyFont="1" applyBorder="1" applyAlignment="1">
      <alignment horizontal="center" wrapText="1"/>
    </xf>
    <xf numFmtId="164" fontId="0" fillId="0" borderId="22" xfId="0" applyBorder="1" applyAlignment="1">
      <alignment/>
    </xf>
    <xf numFmtId="164" fontId="30" fillId="0" borderId="0" xfId="0" applyFont="1" applyBorder="1" applyAlignment="1">
      <alignmen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133350</xdr:rowOff>
    </xdr:from>
    <xdr:to>
      <xdr:col>6</xdr:col>
      <xdr:colOff>733425</xdr:colOff>
      <xdr:row>42</xdr:row>
      <xdr:rowOff>47625</xdr:rowOff>
    </xdr:to>
    <xdr:sp>
      <xdr:nvSpPr>
        <xdr:cNvPr id="1" name="2 Rectángulo"/>
        <xdr:cNvSpPr>
          <a:spLocks/>
        </xdr:cNvSpPr>
      </xdr:nvSpPr>
      <xdr:spPr>
        <a:xfrm>
          <a:off x="38100" y="3028950"/>
          <a:ext cx="5276850" cy="4448175"/>
        </a:xfrm>
        <a:prstGeom prst="rect">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76200</xdr:colOff>
      <xdr:row>38</xdr:row>
      <xdr:rowOff>0</xdr:rowOff>
    </xdr:from>
    <xdr:to>
      <xdr:col>6</xdr:col>
      <xdr:colOff>676275</xdr:colOff>
      <xdr:row>42</xdr:row>
      <xdr:rowOff>9525</xdr:rowOff>
    </xdr:to>
    <xdr:sp fLocksText="0">
      <xdr:nvSpPr>
        <xdr:cNvPr id="2" name="1 CuadroTexto"/>
        <xdr:cNvSpPr txBox="1">
          <a:spLocks noChangeArrowheads="1"/>
        </xdr:cNvSpPr>
      </xdr:nvSpPr>
      <xdr:spPr>
        <a:xfrm>
          <a:off x="76200" y="6772275"/>
          <a:ext cx="5181600" cy="666750"/>
        </a:xfrm>
        <a:prstGeom prst="rect">
          <a:avLst/>
        </a:prstGeom>
        <a:solidFill>
          <a:srgbClr val="FFFFFF"/>
        </a:solidFill>
        <a:ln w="9360" cmpd="sng">
          <a:solidFill>
            <a:srgbClr val="BCBCBC"/>
          </a:solidFill>
          <a:headEnd type="none"/>
          <a:tailEnd type="none"/>
        </a:ln>
      </xdr:spPr>
      <xdr:txBody>
        <a:bodyPr vertOverflow="clip" wrap="square" lIns="27360" tIns="22680" rIns="0" bIns="0"/>
        <a:p>
          <a:pPr algn="l">
            <a:defRPr/>
          </a:pPr>
          <a:r>
            <a:rPr lang="en-US" cap="none" sz="800" b="0" i="0" u="none" baseline="0">
              <a:solidFill>
                <a:srgbClr val="000000"/>
              </a:solidFill>
            </a:rPr>
            <a:t>Artículo 15º: En caso que el postulante haya obtenido en su carrera de grado un promedio inferior a 7 (siete) puntos, así como en todos los casos en que los antecedentes sugieran que su formación en disciplinas biológicas deba ser reforzada, el Consejo podrá indicar hasta 3 (tres) asignaturas de grado afines al tema de Tesis, que el aspirante obligatoriamente deberá cursar en carácter de “alumno vocacional” o régimen equivalente, durante su dictado regular en una Universidad acreditada.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3"/>
  </sheetPr>
  <dimension ref="A1:AB165"/>
  <sheetViews>
    <sheetView workbookViewId="0" topLeftCell="A2">
      <selection activeCell="J14" sqref="J14"/>
    </sheetView>
  </sheetViews>
  <sheetFormatPr defaultColWidth="9.140625" defaultRowHeight="15"/>
  <cols>
    <col min="1" max="1" width="25.28125" style="1" customWidth="1"/>
    <col min="2" max="2" width="2.7109375" style="0" customWidth="1"/>
    <col min="3" max="3" width="33.140625" style="0" customWidth="1"/>
    <col min="4" max="8" width="11.00390625" style="0" customWidth="1"/>
    <col min="9" max="9" width="12.140625" style="0" customWidth="1"/>
    <col min="10" max="11" width="11.00390625" style="0" customWidth="1"/>
    <col min="12" max="12" width="12.57421875" style="0" hidden="1" customWidth="1"/>
    <col min="13" max="16" width="11.421875" style="0" hidden="1" customWidth="1"/>
    <col min="17" max="17" width="26.00390625" style="0" hidden="1" customWidth="1"/>
    <col min="18" max="18" width="3.57421875" style="0" hidden="1" customWidth="1"/>
    <col min="19" max="19" width="11.8515625" style="2" hidden="1" customWidth="1"/>
    <col min="20" max="20" width="18.28125" style="2" hidden="1" customWidth="1"/>
    <col min="21" max="21" width="9.8515625" style="2" hidden="1" customWidth="1"/>
    <col min="22" max="22" width="10.00390625" style="2" hidden="1" customWidth="1"/>
    <col min="23" max="23" width="17.8515625" style="2" hidden="1" customWidth="1"/>
    <col min="24" max="24" width="17.140625" style="2" hidden="1" customWidth="1"/>
    <col min="25" max="25" width="11.421875" style="2" hidden="1" customWidth="1"/>
    <col min="26" max="26" width="11.8515625" style="2" hidden="1" customWidth="1"/>
    <col min="27" max="27" width="11.421875" style="2" hidden="1" customWidth="1"/>
    <col min="28" max="16384" width="11.00390625" style="0" customWidth="1"/>
  </cols>
  <sheetData>
    <row r="1" spans="1:19" ht="15.75" hidden="1">
      <c r="A1" s="1" t="s">
        <v>0</v>
      </c>
      <c r="B1" t="s">
        <v>1</v>
      </c>
      <c r="C1" t="s">
        <v>2</v>
      </c>
      <c r="L1" t="s">
        <v>3</v>
      </c>
      <c r="S1"/>
    </row>
    <row r="2" spans="1:19" ht="21.75" customHeight="1">
      <c r="A2" s="3" t="s">
        <v>4</v>
      </c>
      <c r="B2" s="3"/>
      <c r="C2" s="3"/>
      <c r="D2" s="3"/>
      <c r="E2" s="3"/>
      <c r="F2" s="3"/>
      <c r="S2"/>
    </row>
    <row r="3" spans="1:19" ht="17.25" customHeight="1">
      <c r="A3" s="4" t="s">
        <v>5</v>
      </c>
      <c r="B3" s="4"/>
      <c r="C3" s="4"/>
      <c r="D3" s="4"/>
      <c r="E3" s="4"/>
      <c r="F3" s="4"/>
      <c r="S3"/>
    </row>
    <row r="4" spans="1:19" ht="32.25" customHeight="1">
      <c r="A4" s="5" t="s">
        <v>6</v>
      </c>
      <c r="B4" s="5"/>
      <c r="C4" s="5"/>
      <c r="D4" s="5"/>
      <c r="E4" s="5"/>
      <c r="F4" s="5"/>
      <c r="S4"/>
    </row>
    <row r="5" ht="15">
      <c r="S5"/>
    </row>
    <row r="6" spans="1:27" ht="15">
      <c r="A6" s="1" t="s">
        <v>7</v>
      </c>
      <c r="C6" s="6"/>
      <c r="L6" t="s">
        <v>8</v>
      </c>
      <c r="M6">
        <v>1</v>
      </c>
      <c r="P6" t="s">
        <v>9</v>
      </c>
      <c r="Q6" s="7" t="s">
        <v>10</v>
      </c>
      <c r="R6" s="7"/>
      <c r="S6" s="7"/>
      <c r="T6" s="7" t="s">
        <v>11</v>
      </c>
      <c r="U6" s="7" t="s">
        <v>12</v>
      </c>
      <c r="V6" s="7" t="s">
        <v>13</v>
      </c>
      <c r="W6" s="7" t="s">
        <v>14</v>
      </c>
      <c r="X6" s="7" t="s">
        <v>15</v>
      </c>
      <c r="Y6" s="7" t="s">
        <v>16</v>
      </c>
      <c r="AA6" s="8" t="s">
        <v>17</v>
      </c>
    </row>
    <row r="7" spans="1:27" ht="15">
      <c r="A7" s="1" t="s">
        <v>18</v>
      </c>
      <c r="C7" s="6"/>
      <c r="L7" t="s">
        <v>19</v>
      </c>
      <c r="M7">
        <v>2</v>
      </c>
      <c r="P7">
        <v>250</v>
      </c>
      <c r="Q7" t="s">
        <v>20</v>
      </c>
      <c r="R7" t="s">
        <v>21</v>
      </c>
      <c r="S7" s="2" t="b">
        <f>TRUE</f>
        <v>1</v>
      </c>
      <c r="T7" s="2" t="s">
        <v>22</v>
      </c>
      <c r="U7" s="2" t="s">
        <v>23</v>
      </c>
      <c r="V7" s="2" t="s">
        <v>24</v>
      </c>
      <c r="W7" s="2" t="s">
        <v>25</v>
      </c>
      <c r="X7" s="2" t="s">
        <v>26</v>
      </c>
      <c r="Y7" s="2" t="s">
        <v>27</v>
      </c>
      <c r="AA7" s="9">
        <v>-1</v>
      </c>
    </row>
    <row r="8" spans="1:27" ht="15">
      <c r="A8" s="1" t="s">
        <v>28</v>
      </c>
      <c r="C8" s="6"/>
      <c r="L8" t="s">
        <v>29</v>
      </c>
      <c r="M8">
        <v>3</v>
      </c>
      <c r="Q8" t="s">
        <v>30</v>
      </c>
      <c r="R8" t="s">
        <v>31</v>
      </c>
      <c r="S8" s="2" t="b">
        <f>FALSE</f>
        <v>0</v>
      </c>
      <c r="T8" s="2" t="s">
        <v>32</v>
      </c>
      <c r="U8" s="2" t="s">
        <v>33</v>
      </c>
      <c r="V8" s="2" t="s">
        <v>34</v>
      </c>
      <c r="W8" s="2" t="s">
        <v>35</v>
      </c>
      <c r="X8" s="2" t="s">
        <v>36</v>
      </c>
      <c r="Y8" s="2" t="s">
        <v>37</v>
      </c>
      <c r="AA8" s="9">
        <v>-2</v>
      </c>
    </row>
    <row r="9" spans="1:27" ht="15">
      <c r="A9" s="1" t="s">
        <v>38</v>
      </c>
      <c r="C9" s="6"/>
      <c r="L9" t="s">
        <v>39</v>
      </c>
      <c r="M9">
        <v>4</v>
      </c>
      <c r="Q9" t="s">
        <v>40</v>
      </c>
      <c r="T9" s="2" t="s">
        <v>41</v>
      </c>
      <c r="U9" s="2" t="s">
        <v>42</v>
      </c>
      <c r="W9" s="2" t="s">
        <v>43</v>
      </c>
      <c r="X9" s="2" t="s">
        <v>44</v>
      </c>
      <c r="Y9" s="2" t="s">
        <v>45</v>
      </c>
      <c r="AA9" s="9">
        <v>-3</v>
      </c>
    </row>
    <row r="10" spans="1:27" ht="15">
      <c r="A10" s="1" t="s">
        <v>46</v>
      </c>
      <c r="C10" s="6"/>
      <c r="L10" t="s">
        <v>47</v>
      </c>
      <c r="M10">
        <v>5</v>
      </c>
      <c r="Q10" t="s">
        <v>48</v>
      </c>
      <c r="T10" s="2" t="s">
        <v>49</v>
      </c>
      <c r="U10" s="2" t="s">
        <v>50</v>
      </c>
      <c r="X10" s="2" t="s">
        <v>51</v>
      </c>
      <c r="AA10" s="9">
        <v>-4</v>
      </c>
    </row>
    <row r="11" spans="1:27" ht="15">
      <c r="A11" s="1" t="s">
        <v>52</v>
      </c>
      <c r="C11" s="6"/>
      <c r="L11" t="s">
        <v>53</v>
      </c>
      <c r="M11">
        <v>6</v>
      </c>
      <c r="Q11" t="s">
        <v>54</v>
      </c>
      <c r="T11" s="2" t="s">
        <v>55</v>
      </c>
      <c r="U11" s="2" t="s">
        <v>56</v>
      </c>
      <c r="X11" s="2" t="s">
        <v>57</v>
      </c>
      <c r="AA11" s="10">
        <v>-5</v>
      </c>
    </row>
    <row r="12" spans="1:27" ht="15">
      <c r="A12" s="1" t="s">
        <v>58</v>
      </c>
      <c r="C12" s="6"/>
      <c r="L12" t="s">
        <v>59</v>
      </c>
      <c r="M12">
        <v>7</v>
      </c>
      <c r="Q12" t="s">
        <v>60</v>
      </c>
      <c r="T12" s="2" t="s">
        <v>61</v>
      </c>
      <c r="X12" s="2" t="s">
        <v>62</v>
      </c>
      <c r="AA12" s="11" t="s">
        <v>63</v>
      </c>
    </row>
    <row r="13" spans="1:17" ht="15">
      <c r="A13" s="1" t="s">
        <v>64</v>
      </c>
      <c r="C13" s="6"/>
      <c r="L13" t="s">
        <v>65</v>
      </c>
      <c r="M13">
        <v>8</v>
      </c>
      <c r="Q13" t="s">
        <v>66</v>
      </c>
    </row>
    <row r="14" ht="15"/>
    <row r="15" spans="1:13" ht="15">
      <c r="A15" s="1" t="s">
        <v>67</v>
      </c>
      <c r="C15" s="12"/>
      <c r="L15" t="s">
        <v>68</v>
      </c>
      <c r="M15">
        <v>9</v>
      </c>
    </row>
    <row r="16" ht="15.75"/>
    <row r="17" spans="1:6" ht="15">
      <c r="A17" s="13" t="s">
        <v>69</v>
      </c>
      <c r="B17" s="13"/>
      <c r="C17" s="13"/>
      <c r="D17" s="13"/>
      <c r="E17" s="13"/>
      <c r="F17" s="14"/>
    </row>
    <row r="18" spans="1:9" ht="15">
      <c r="A18" s="15" t="s">
        <v>70</v>
      </c>
      <c r="B18" s="16"/>
      <c r="C18" s="6"/>
      <c r="D18" s="17"/>
      <c r="E18" s="17"/>
      <c r="F18" s="18"/>
      <c r="I18" s="19"/>
    </row>
    <row r="19" spans="1:9" ht="15">
      <c r="A19" s="15" t="s">
        <v>71</v>
      </c>
      <c r="B19" s="16"/>
      <c r="C19" s="6"/>
      <c r="D19" s="17"/>
      <c r="E19" s="17"/>
      <c r="F19" s="18"/>
      <c r="I19" s="2"/>
    </row>
    <row r="20" spans="1:13" ht="15">
      <c r="A20" s="15" t="s">
        <v>72</v>
      </c>
      <c r="C20" s="6"/>
      <c r="D20" s="17"/>
      <c r="E20" s="17"/>
      <c r="F20" s="18"/>
      <c r="L20" t="s">
        <v>73</v>
      </c>
      <c r="M20">
        <v>11</v>
      </c>
    </row>
    <row r="21" spans="1:13" ht="15">
      <c r="A21" s="15" t="s">
        <v>74</v>
      </c>
      <c r="C21" s="20"/>
      <c r="D21" s="17"/>
      <c r="E21" s="17"/>
      <c r="F21" s="18"/>
      <c r="L21" t="s">
        <v>75</v>
      </c>
      <c r="M21">
        <v>12</v>
      </c>
    </row>
    <row r="22" spans="1:13" ht="15">
      <c r="A22" s="15" t="s">
        <v>13</v>
      </c>
      <c r="C22" s="6"/>
      <c r="D22" s="17"/>
      <c r="E22" s="17"/>
      <c r="F22" s="18"/>
      <c r="L22" t="s">
        <v>76</v>
      </c>
      <c r="M22">
        <v>13</v>
      </c>
    </row>
    <row r="23" spans="1:28" ht="15">
      <c r="A23" s="21" t="s">
        <v>77</v>
      </c>
      <c r="B23" s="22"/>
      <c r="C23" s="23"/>
      <c r="D23" s="22"/>
      <c r="E23" s="22"/>
      <c r="F23" s="24"/>
      <c r="H23" s="19"/>
      <c r="I23" s="19"/>
      <c r="AB23" s="19"/>
    </row>
    <row r="24" spans="1:13" s="11" customFormat="1" ht="15" hidden="1">
      <c r="A24" s="25"/>
      <c r="B24" s="26"/>
      <c r="C24" s="27">
        <f>CONCATENATE(C18,", ",C19)</f>
        <v>0</v>
      </c>
      <c r="D24" s="28"/>
      <c r="E24" s="28"/>
      <c r="F24" s="28"/>
      <c r="H24" s="29"/>
      <c r="I24" s="29"/>
      <c r="L24" s="11" t="s">
        <v>78</v>
      </c>
      <c r="M24" s="11">
        <v>10</v>
      </c>
    </row>
    <row r="25" spans="1:13" s="11" customFormat="1" ht="15" hidden="1">
      <c r="A25" s="25"/>
      <c r="B25" s="26"/>
      <c r="C25" s="27">
        <f>CONCATENATE(DAY(C23),"/",MONTH(C23),"/",YEAR(C23))</f>
        <v>0</v>
      </c>
      <c r="D25" s="28"/>
      <c r="E25" s="28"/>
      <c r="F25" s="28"/>
      <c r="H25" s="29"/>
      <c r="I25" s="29"/>
      <c r="L25" s="11" t="s">
        <v>79</v>
      </c>
      <c r="M25" s="11">
        <v>14</v>
      </c>
    </row>
    <row r="26" ht="15.75"/>
    <row r="27" spans="1:6" ht="15">
      <c r="A27" s="13" t="s">
        <v>80</v>
      </c>
      <c r="B27" s="13"/>
      <c r="C27" s="13"/>
      <c r="D27" s="13"/>
      <c r="E27" s="13"/>
      <c r="F27" s="14"/>
    </row>
    <row r="28" spans="1:6" ht="15">
      <c r="A28" s="15" t="s">
        <v>81</v>
      </c>
      <c r="B28" s="17"/>
      <c r="C28" s="30"/>
      <c r="D28" s="17"/>
      <c r="E28" s="17"/>
      <c r="F28" s="18"/>
    </row>
    <row r="29" spans="1:6" ht="15">
      <c r="A29" s="15" t="s">
        <v>82</v>
      </c>
      <c r="B29" s="17"/>
      <c r="C29" s="6"/>
      <c r="D29" s="17"/>
      <c r="E29" s="17"/>
      <c r="F29" s="18"/>
    </row>
    <row r="30" spans="1:6" ht="15">
      <c r="A30" s="15" t="s">
        <v>83</v>
      </c>
      <c r="B30" s="17"/>
      <c r="C30" s="6"/>
      <c r="D30" s="17"/>
      <c r="E30" s="17"/>
      <c r="F30" s="18"/>
    </row>
    <row r="31" spans="1:6" ht="15">
      <c r="A31" s="15" t="s">
        <v>84</v>
      </c>
      <c r="B31" s="17"/>
      <c r="C31" s="6"/>
      <c r="D31" s="17"/>
      <c r="E31" s="17"/>
      <c r="F31" s="18"/>
    </row>
    <row r="32" spans="1:12" ht="15">
      <c r="A32" s="15" t="s">
        <v>85</v>
      </c>
      <c r="B32" s="17"/>
      <c r="C32" s="30"/>
      <c r="D32" s="17"/>
      <c r="E32" s="17"/>
      <c r="F32" s="18"/>
      <c r="L32" t="s">
        <v>86</v>
      </c>
    </row>
    <row r="33" spans="1:6" ht="15">
      <c r="A33" s="15" t="s">
        <v>87</v>
      </c>
      <c r="B33" s="17"/>
      <c r="C33" s="30"/>
      <c r="D33" s="17"/>
      <c r="E33" s="17"/>
      <c r="F33" s="18"/>
    </row>
    <row r="34" spans="1:6" ht="15">
      <c r="A34" s="15" t="s">
        <v>88</v>
      </c>
      <c r="B34" s="17"/>
      <c r="C34" s="6"/>
      <c r="D34" s="17"/>
      <c r="E34" s="17"/>
      <c r="F34" s="18"/>
    </row>
    <row r="35" spans="1:6" ht="15">
      <c r="A35" s="15" t="s">
        <v>89</v>
      </c>
      <c r="B35" s="17"/>
      <c r="C35" s="6"/>
      <c r="D35" s="17"/>
      <c r="E35" s="17"/>
      <c r="F35" s="18"/>
    </row>
    <row r="36" spans="1:6" ht="15">
      <c r="A36" s="15" t="s">
        <v>90</v>
      </c>
      <c r="B36" s="17"/>
      <c r="C36" s="6"/>
      <c r="D36" s="17"/>
      <c r="E36" s="17"/>
      <c r="F36" s="18"/>
    </row>
    <row r="37" spans="1:13" ht="15">
      <c r="A37" s="15" t="s">
        <v>91</v>
      </c>
      <c r="B37" s="17"/>
      <c r="C37" s="31"/>
      <c r="D37" s="17"/>
      <c r="E37" s="17"/>
      <c r="F37" s="18"/>
      <c r="L37" t="s">
        <v>92</v>
      </c>
      <c r="M37">
        <v>17</v>
      </c>
    </row>
    <row r="38" spans="1:13" ht="15.75">
      <c r="A38" s="21" t="s">
        <v>93</v>
      </c>
      <c r="B38" s="22"/>
      <c r="C38" s="32"/>
      <c r="D38" s="22"/>
      <c r="E38" s="22"/>
      <c r="F38" s="24"/>
      <c r="L38" t="s">
        <v>94</v>
      </c>
      <c r="M38">
        <v>18</v>
      </c>
    </row>
    <row r="39" spans="1:13" ht="15" hidden="1">
      <c r="A39" s="16" t="s">
        <v>95</v>
      </c>
      <c r="B39" s="17"/>
      <c r="C39" s="33">
        <f>CONCATENATE(C28,". Nro: ",C29," Piso: ",C30," Dpto: ",C31)</f>
        <v>0</v>
      </c>
      <c r="D39" s="17"/>
      <c r="E39" s="17"/>
      <c r="F39" s="17"/>
      <c r="L39" t="s">
        <v>96</v>
      </c>
      <c r="M39">
        <v>15</v>
      </c>
    </row>
    <row r="40" spans="1:13" ht="15" hidden="1">
      <c r="A40" s="16" t="s">
        <v>95</v>
      </c>
      <c r="B40" s="34"/>
      <c r="C40" s="33">
        <f>CONCATENATE("0",C35,"-",C36)</f>
        <v>0</v>
      </c>
      <c r="D40" s="17"/>
      <c r="E40" s="17"/>
      <c r="F40" s="17"/>
      <c r="L40" t="s">
        <v>97</v>
      </c>
      <c r="M40">
        <v>16</v>
      </c>
    </row>
    <row r="41" ht="15.75"/>
    <row r="42" spans="1:6" ht="15">
      <c r="A42" s="13" t="s">
        <v>98</v>
      </c>
      <c r="B42" s="13"/>
      <c r="C42" s="13"/>
      <c r="D42" s="13"/>
      <c r="E42" s="13"/>
      <c r="F42" s="14"/>
    </row>
    <row r="43" spans="1:6" ht="15">
      <c r="A43" s="15" t="s">
        <v>81</v>
      </c>
      <c r="B43" s="17"/>
      <c r="C43" s="30"/>
      <c r="D43" s="17"/>
      <c r="E43" s="17"/>
      <c r="F43" s="18"/>
    </row>
    <row r="44" spans="1:6" ht="15">
      <c r="A44" s="15" t="s">
        <v>82</v>
      </c>
      <c r="B44" s="17"/>
      <c r="C44" s="6"/>
      <c r="D44" s="17"/>
      <c r="E44" s="17"/>
      <c r="F44" s="18"/>
    </row>
    <row r="45" spans="1:6" ht="15">
      <c r="A45" s="15" t="s">
        <v>83</v>
      </c>
      <c r="B45" s="17"/>
      <c r="C45" s="6"/>
      <c r="D45" s="17"/>
      <c r="E45" s="17"/>
      <c r="F45" s="18"/>
    </row>
    <row r="46" spans="1:6" ht="15">
      <c r="A46" s="15" t="s">
        <v>84</v>
      </c>
      <c r="B46" s="17"/>
      <c r="C46" s="6"/>
      <c r="D46" s="17"/>
      <c r="E46" s="17"/>
      <c r="F46" s="18"/>
    </row>
    <row r="47" spans="1:12" ht="15">
      <c r="A47" s="15" t="s">
        <v>85</v>
      </c>
      <c r="B47" s="17"/>
      <c r="C47" s="35"/>
      <c r="D47" s="17"/>
      <c r="E47" s="17"/>
      <c r="F47" s="18"/>
      <c r="L47" t="s">
        <v>86</v>
      </c>
    </row>
    <row r="48" spans="1:6" ht="15.75">
      <c r="A48" s="21" t="s">
        <v>90</v>
      </c>
      <c r="B48" s="22"/>
      <c r="C48" s="36"/>
      <c r="D48" s="22"/>
      <c r="E48" s="22"/>
      <c r="F48" s="24"/>
    </row>
    <row r="49" ht="15.75"/>
    <row r="50" spans="1:13" ht="15">
      <c r="A50" s="37" t="s">
        <v>99</v>
      </c>
      <c r="B50" s="38"/>
      <c r="C50" s="39"/>
      <c r="D50" s="38"/>
      <c r="E50" s="38"/>
      <c r="F50" s="14"/>
      <c r="L50" t="s">
        <v>100</v>
      </c>
      <c r="M50">
        <v>19</v>
      </c>
    </row>
    <row r="51" spans="1:13" ht="15">
      <c r="A51" s="15" t="s">
        <v>101</v>
      </c>
      <c r="B51" s="34"/>
      <c r="C51" s="6"/>
      <c r="D51" s="17"/>
      <c r="E51" s="17"/>
      <c r="F51" s="18"/>
      <c r="L51" t="s">
        <v>102</v>
      </c>
      <c r="M51">
        <v>20</v>
      </c>
    </row>
    <row r="52" spans="1:6" ht="15">
      <c r="A52" s="15" t="s">
        <v>103</v>
      </c>
      <c r="B52" s="17"/>
      <c r="C52" s="40"/>
      <c r="D52" s="17"/>
      <c r="E52" s="17"/>
      <c r="F52" s="18"/>
    </row>
    <row r="53" spans="1:13" ht="15">
      <c r="A53" s="15" t="s">
        <v>104</v>
      </c>
      <c r="B53" s="34"/>
      <c r="C53" s="6"/>
      <c r="D53" s="17"/>
      <c r="E53" s="17"/>
      <c r="F53" s="18"/>
      <c r="L53" t="s">
        <v>105</v>
      </c>
      <c r="M53">
        <v>22</v>
      </c>
    </row>
    <row r="54" spans="1:13" ht="15.75">
      <c r="A54" s="21" t="s">
        <v>106</v>
      </c>
      <c r="B54" s="22"/>
      <c r="C54" s="41"/>
      <c r="D54" s="22"/>
      <c r="E54" s="22"/>
      <c r="F54" s="24"/>
      <c r="L54" t="s">
        <v>107</v>
      </c>
      <c r="M54">
        <v>23</v>
      </c>
    </row>
    <row r="55" spans="1:13" ht="15" hidden="1">
      <c r="A55" s="16"/>
      <c r="B55" s="34"/>
      <c r="C55" s="42">
        <f>DAY(C52)&amp;"/"&amp;MONTH(C52)&amp;"/"&amp;YEAR(C52)</f>
        <v>0</v>
      </c>
      <c r="D55" s="17"/>
      <c r="E55" s="17"/>
      <c r="F55" s="17"/>
      <c r="L55" t="s">
        <v>108</v>
      </c>
      <c r="M55">
        <v>21</v>
      </c>
    </row>
    <row r="56" ht="15"/>
    <row r="57" spans="1:6" ht="15">
      <c r="A57" s="13" t="s">
        <v>109</v>
      </c>
      <c r="B57" s="13"/>
      <c r="C57" s="13"/>
      <c r="D57" s="13"/>
      <c r="E57" s="13"/>
      <c r="F57" s="14"/>
    </row>
    <row r="58" spans="1:13" ht="15">
      <c r="A58" s="15" t="s">
        <v>110</v>
      </c>
      <c r="B58" s="43"/>
      <c r="C58" s="6"/>
      <c r="D58" s="17"/>
      <c r="E58" s="17"/>
      <c r="F58" s="18"/>
      <c r="L58" t="s">
        <v>111</v>
      </c>
      <c r="M58">
        <v>24</v>
      </c>
    </row>
    <row r="59" spans="1:12" ht="15">
      <c r="A59" s="15"/>
      <c r="B59" s="43"/>
      <c r="C59" s="6"/>
      <c r="D59" s="17"/>
      <c r="E59" s="17"/>
      <c r="F59" s="18"/>
      <c r="L59" t="s">
        <v>112</v>
      </c>
    </row>
    <row r="60" spans="1:12" ht="15">
      <c r="A60" s="15"/>
      <c r="B60" s="43"/>
      <c r="C60" s="6"/>
      <c r="D60" s="17"/>
      <c r="E60" s="17"/>
      <c r="F60" s="18"/>
      <c r="L60" t="s">
        <v>113</v>
      </c>
    </row>
    <row r="61" spans="1:13" ht="15">
      <c r="A61" s="15" t="s">
        <v>114</v>
      </c>
      <c r="C61" s="6"/>
      <c r="D61" s="17"/>
      <c r="E61" s="17"/>
      <c r="F61" s="18"/>
      <c r="L61" t="s">
        <v>115</v>
      </c>
      <c r="M61">
        <v>25</v>
      </c>
    </row>
    <row r="62" spans="1:13" ht="15">
      <c r="A62" s="15" t="s">
        <v>85</v>
      </c>
      <c r="C62" s="6"/>
      <c r="D62" s="17"/>
      <c r="E62" s="17"/>
      <c r="F62" s="18"/>
      <c r="L62" t="s">
        <v>116</v>
      </c>
      <c r="M62">
        <v>26</v>
      </c>
    </row>
    <row r="63" spans="1:6" ht="15">
      <c r="A63" s="15" t="s">
        <v>87</v>
      </c>
      <c r="C63" s="6"/>
      <c r="D63" s="17"/>
      <c r="E63" s="17"/>
      <c r="F63" s="18"/>
    </row>
    <row r="64" spans="1:13" ht="15">
      <c r="A64" s="15" t="s">
        <v>117</v>
      </c>
      <c r="C64" s="44"/>
      <c r="D64" s="17"/>
      <c r="E64" s="17"/>
      <c r="F64" s="18"/>
      <c r="L64" t="s">
        <v>118</v>
      </c>
      <c r="M64">
        <v>27</v>
      </c>
    </row>
    <row r="65" spans="1:6" ht="15">
      <c r="A65" s="15" t="s">
        <v>119</v>
      </c>
      <c r="B65" s="17"/>
      <c r="C65" s="6"/>
      <c r="D65" s="17"/>
      <c r="E65" s="17"/>
      <c r="F65" s="18"/>
    </row>
    <row r="66" spans="1:6" ht="15.75">
      <c r="A66" s="21" t="s">
        <v>90</v>
      </c>
      <c r="B66" s="22"/>
      <c r="C66" s="41"/>
      <c r="D66" s="22"/>
      <c r="E66" s="22"/>
      <c r="F66" s="24"/>
    </row>
    <row r="67" spans="1:13" ht="12" customHeight="1" hidden="1">
      <c r="A67" s="16"/>
      <c r="B67" s="17"/>
      <c r="C67" s="45">
        <f>CONCATENATE("0",C65,"-",C66)</f>
        <v>0</v>
      </c>
      <c r="D67" s="17"/>
      <c r="E67" s="17"/>
      <c r="F67" s="17"/>
      <c r="L67" t="s">
        <v>120</v>
      </c>
      <c r="M67">
        <v>28</v>
      </c>
    </row>
    <row r="68" ht="15.75"/>
    <row r="69" spans="1:6" ht="15">
      <c r="A69" s="13" t="s">
        <v>121</v>
      </c>
      <c r="B69" s="13"/>
      <c r="C69" s="13"/>
      <c r="D69" s="13"/>
      <c r="E69" s="13"/>
      <c r="F69" s="46"/>
    </row>
    <row r="70" spans="1:6" ht="15">
      <c r="A70" s="47" t="s">
        <v>122</v>
      </c>
      <c r="B70" s="17"/>
      <c r="C70" s="17"/>
      <c r="D70" s="17"/>
      <c r="E70" s="17"/>
      <c r="F70" s="18"/>
    </row>
    <row r="71" spans="1:13" ht="15">
      <c r="A71" s="48"/>
      <c r="B71" s="17"/>
      <c r="C71" s="6"/>
      <c r="D71" s="17"/>
      <c r="E71" s="17"/>
      <c r="F71" s="18"/>
      <c r="L71" t="s">
        <v>123</v>
      </c>
      <c r="M71">
        <v>29</v>
      </c>
    </row>
    <row r="72" spans="1:12" ht="15">
      <c r="A72" s="47" t="s">
        <v>16</v>
      </c>
      <c r="B72" s="17"/>
      <c r="C72" s="6"/>
      <c r="D72" s="17"/>
      <c r="E72" s="17"/>
      <c r="F72" s="18"/>
      <c r="L72" t="s">
        <v>124</v>
      </c>
    </row>
    <row r="73" spans="1:13" ht="15">
      <c r="A73" s="47" t="s">
        <v>125</v>
      </c>
      <c r="B73" s="17"/>
      <c r="C73" s="6"/>
      <c r="D73" s="17"/>
      <c r="E73" s="17"/>
      <c r="F73" s="18"/>
      <c r="L73" t="s">
        <v>126</v>
      </c>
      <c r="M73">
        <v>30</v>
      </c>
    </row>
    <row r="74" spans="1:6" ht="15">
      <c r="A74" s="21"/>
      <c r="B74" s="22"/>
      <c r="C74" s="22"/>
      <c r="D74" s="22"/>
      <c r="E74" s="22"/>
      <c r="F74" s="24"/>
    </row>
    <row r="75" ht="15"/>
    <row r="76" spans="1:6" ht="15">
      <c r="A76" s="13" t="s">
        <v>127</v>
      </c>
      <c r="B76" s="13"/>
      <c r="C76" s="13"/>
      <c r="D76" s="13"/>
      <c r="E76" s="13"/>
      <c r="F76" s="14"/>
    </row>
    <row r="77" spans="1:12" ht="15">
      <c r="A77" s="15" t="s">
        <v>70</v>
      </c>
      <c r="B77" s="17"/>
      <c r="C77" s="6"/>
      <c r="D77" s="17"/>
      <c r="E77" s="17"/>
      <c r="F77" s="18"/>
      <c r="L77" t="s">
        <v>128</v>
      </c>
    </row>
    <row r="78" spans="1:12" ht="15">
      <c r="A78" s="15" t="s">
        <v>71</v>
      </c>
      <c r="B78" s="17"/>
      <c r="C78" s="6"/>
      <c r="D78" s="17"/>
      <c r="E78" s="17"/>
      <c r="F78" s="18"/>
      <c r="L78" t="s">
        <v>129</v>
      </c>
    </row>
    <row r="79" spans="1:14" ht="15">
      <c r="A79" s="15" t="s">
        <v>77</v>
      </c>
      <c r="B79" s="17"/>
      <c r="C79" s="40"/>
      <c r="D79" s="17"/>
      <c r="E79" s="17"/>
      <c r="F79" s="18"/>
      <c r="M79" s="19"/>
      <c r="N79" s="19"/>
    </row>
    <row r="80" spans="1:13" ht="15">
      <c r="A80" s="15" t="s">
        <v>130</v>
      </c>
      <c r="C80" s="6"/>
      <c r="D80" s="17"/>
      <c r="E80" s="17"/>
      <c r="F80" s="18"/>
      <c r="L80" t="s">
        <v>131</v>
      </c>
      <c r="M80">
        <v>33</v>
      </c>
    </row>
    <row r="81" spans="1:13" ht="15">
      <c r="A81" s="15" t="s">
        <v>132</v>
      </c>
      <c r="C81" s="6"/>
      <c r="D81" s="17"/>
      <c r="E81" s="17"/>
      <c r="F81" s="18"/>
      <c r="M81">
        <v>34</v>
      </c>
    </row>
    <row r="82" spans="1:6" ht="15">
      <c r="A82" s="15"/>
      <c r="C82" s="17"/>
      <c r="D82" s="17"/>
      <c r="E82" s="17"/>
      <c r="F82" s="18"/>
    </row>
    <row r="83" spans="1:13" ht="15">
      <c r="A83" s="15" t="s">
        <v>133</v>
      </c>
      <c r="C83" s="6"/>
      <c r="D83" s="17"/>
      <c r="E83" s="17"/>
      <c r="F83" s="18"/>
      <c r="L83" t="s">
        <v>134</v>
      </c>
      <c r="M83">
        <v>35</v>
      </c>
    </row>
    <row r="84" spans="1:13" ht="15">
      <c r="A84" s="15" t="s">
        <v>135</v>
      </c>
      <c r="C84" s="6"/>
      <c r="D84" s="17"/>
      <c r="E84" s="17"/>
      <c r="F84" s="18"/>
      <c r="L84" t="s">
        <v>136</v>
      </c>
      <c r="M84">
        <v>36</v>
      </c>
    </row>
    <row r="85" spans="1:13" ht="15">
      <c r="A85" s="15" t="s">
        <v>137</v>
      </c>
      <c r="C85" s="6"/>
      <c r="D85" s="17"/>
      <c r="E85" s="17"/>
      <c r="F85" s="18"/>
      <c r="L85" t="s">
        <v>138</v>
      </c>
      <c r="M85">
        <v>37</v>
      </c>
    </row>
    <row r="86" spans="1:12" ht="15">
      <c r="A86" s="15" t="s">
        <v>139</v>
      </c>
      <c r="C86" s="49"/>
      <c r="D86" s="17"/>
      <c r="E86" s="17"/>
      <c r="F86" s="18"/>
      <c r="L86" t="s">
        <v>140</v>
      </c>
    </row>
    <row r="87" spans="1:13" ht="15">
      <c r="A87" s="50" t="s">
        <v>141</v>
      </c>
      <c r="B87" s="43"/>
      <c r="C87" s="6"/>
      <c r="D87" s="17"/>
      <c r="E87" s="17"/>
      <c r="F87" s="18"/>
      <c r="L87" t="s">
        <v>142</v>
      </c>
      <c r="M87">
        <v>38</v>
      </c>
    </row>
    <row r="88" spans="1:12" ht="15">
      <c r="A88" s="50"/>
      <c r="B88" s="43"/>
      <c r="C88" s="6"/>
      <c r="D88" s="17"/>
      <c r="E88" s="17"/>
      <c r="F88" s="18"/>
      <c r="L88" t="s">
        <v>143</v>
      </c>
    </row>
    <row r="89" spans="1:12" ht="15">
      <c r="A89" s="50"/>
      <c r="B89" s="43"/>
      <c r="C89" s="6"/>
      <c r="D89" s="17"/>
      <c r="E89" s="17"/>
      <c r="F89" s="18"/>
      <c r="L89" t="s">
        <v>144</v>
      </c>
    </row>
    <row r="90" spans="1:13" ht="15">
      <c r="A90" s="15" t="s">
        <v>145</v>
      </c>
      <c r="C90" s="6"/>
      <c r="D90" s="17"/>
      <c r="E90" s="17"/>
      <c r="F90" s="18"/>
      <c r="L90" t="s">
        <v>146</v>
      </c>
      <c r="M90">
        <v>39</v>
      </c>
    </row>
    <row r="91" spans="1:13" ht="15">
      <c r="A91" s="15" t="s">
        <v>85</v>
      </c>
      <c r="C91" s="6"/>
      <c r="D91" s="17"/>
      <c r="E91" s="17"/>
      <c r="F91" s="18"/>
      <c r="L91" t="s">
        <v>147</v>
      </c>
      <c r="M91">
        <v>40</v>
      </c>
    </row>
    <row r="92" spans="1:6" ht="15">
      <c r="A92" s="15" t="s">
        <v>87</v>
      </c>
      <c r="C92" s="6"/>
      <c r="D92" s="17"/>
      <c r="E92" s="17"/>
      <c r="F92" s="18"/>
    </row>
    <row r="93" spans="1:13" ht="15">
      <c r="A93" s="15" t="s">
        <v>91</v>
      </c>
      <c r="C93" s="44"/>
      <c r="D93" s="17"/>
      <c r="E93" s="17"/>
      <c r="F93" s="18"/>
      <c r="L93" t="s">
        <v>148</v>
      </c>
      <c r="M93">
        <v>41</v>
      </c>
    </row>
    <row r="94" spans="1:6" ht="15">
      <c r="A94" s="15" t="s">
        <v>149</v>
      </c>
      <c r="B94" s="17"/>
      <c r="C94" s="6"/>
      <c r="D94" s="17"/>
      <c r="E94" s="17"/>
      <c r="F94" s="18"/>
    </row>
    <row r="95" spans="1:6" ht="15.75">
      <c r="A95" s="21" t="s">
        <v>90</v>
      </c>
      <c r="B95" s="22"/>
      <c r="C95" s="41"/>
      <c r="D95" s="22"/>
      <c r="E95" s="22"/>
      <c r="F95" s="24"/>
    </row>
    <row r="96" spans="1:13" s="11" customFormat="1" ht="15" hidden="1">
      <c r="A96" s="25"/>
      <c r="B96" s="28"/>
      <c r="C96" s="45">
        <f>CONCATENATE("0",C94,"-",C95)</f>
        <v>0</v>
      </c>
      <c r="D96" s="28"/>
      <c r="E96" s="28"/>
      <c r="F96" s="28"/>
      <c r="L96" s="11" t="s">
        <v>150</v>
      </c>
      <c r="M96" s="11">
        <v>42</v>
      </c>
    </row>
    <row r="97" spans="1:13" s="11" customFormat="1" ht="15" hidden="1">
      <c r="A97" s="51"/>
      <c r="C97" s="11">
        <f>CONCATENATE(C77,", ",C78)</f>
        <v>0</v>
      </c>
      <c r="L97" s="11" t="s">
        <v>151</v>
      </c>
      <c r="M97" s="11">
        <v>31</v>
      </c>
    </row>
    <row r="98" spans="1:13" s="11" customFormat="1" ht="15" hidden="1">
      <c r="A98" s="51"/>
      <c r="B98" s="26"/>
      <c r="C98" s="11">
        <f>DAY(C79)&amp;"/"&amp;MONTH(C79)&amp;"/"&amp;YEAR(C79)</f>
        <v>0</v>
      </c>
      <c r="L98" s="11" t="s">
        <v>152</v>
      </c>
      <c r="M98" s="11">
        <v>32</v>
      </c>
    </row>
    <row r="99" ht="15.75"/>
    <row r="100" spans="1:9" ht="15">
      <c r="A100" s="13" t="s">
        <v>153</v>
      </c>
      <c r="B100" s="13"/>
      <c r="C100" s="13"/>
      <c r="D100" s="13"/>
      <c r="E100" s="13"/>
      <c r="F100" s="14"/>
      <c r="I100" s="17"/>
    </row>
    <row r="101" spans="1:6" ht="15">
      <c r="A101" s="15" t="s">
        <v>154</v>
      </c>
      <c r="B101" s="17"/>
      <c r="C101" s="6"/>
      <c r="D101" s="17"/>
      <c r="E101" s="17"/>
      <c r="F101" s="18"/>
    </row>
    <row r="102" spans="1:12" ht="15">
      <c r="A102" s="15" t="s">
        <v>70</v>
      </c>
      <c r="B102" s="17"/>
      <c r="C102" s="6"/>
      <c r="D102" s="17"/>
      <c r="E102" s="17"/>
      <c r="F102" s="18"/>
      <c r="L102" t="s">
        <v>155</v>
      </c>
    </row>
    <row r="103" spans="1:12" ht="15">
      <c r="A103" s="15" t="s">
        <v>71</v>
      </c>
      <c r="B103" s="17"/>
      <c r="C103" s="6"/>
      <c r="D103" s="17"/>
      <c r="F103" s="18"/>
      <c r="L103" t="s">
        <v>156</v>
      </c>
    </row>
    <row r="104" spans="1:6" ht="15">
      <c r="A104" s="15" t="s">
        <v>77</v>
      </c>
      <c r="B104" s="17"/>
      <c r="C104" s="52"/>
      <c r="D104" s="17"/>
      <c r="E104" s="17"/>
      <c r="F104" s="18"/>
    </row>
    <row r="105" spans="1:13" ht="15">
      <c r="A105" s="15" t="s">
        <v>157</v>
      </c>
      <c r="C105" s="6"/>
      <c r="D105" s="17"/>
      <c r="E105" s="17"/>
      <c r="F105" s="18"/>
      <c r="L105" t="s">
        <v>158</v>
      </c>
      <c r="M105">
        <v>45</v>
      </c>
    </row>
    <row r="106" spans="1:13" ht="15">
      <c r="A106" s="15" t="s">
        <v>132</v>
      </c>
      <c r="C106" s="6"/>
      <c r="D106" s="17"/>
      <c r="E106" s="17"/>
      <c r="F106" s="18"/>
      <c r="M106">
        <v>46</v>
      </c>
    </row>
    <row r="107" spans="1:13" ht="15">
      <c r="A107" s="15"/>
      <c r="C107" s="17"/>
      <c r="D107" s="17"/>
      <c r="E107" s="17"/>
      <c r="F107" s="18"/>
      <c r="L107" t="s">
        <v>159</v>
      </c>
      <c r="M107">
        <v>47</v>
      </c>
    </row>
    <row r="108" spans="1:13" ht="15">
      <c r="A108" s="15" t="s">
        <v>133</v>
      </c>
      <c r="C108" s="6"/>
      <c r="D108" s="17"/>
      <c r="E108" s="17"/>
      <c r="F108" s="18"/>
      <c r="L108" t="s">
        <v>160</v>
      </c>
      <c r="M108">
        <v>48</v>
      </c>
    </row>
    <row r="109" spans="1:13" ht="15">
      <c r="A109" s="15" t="s">
        <v>135</v>
      </c>
      <c r="C109" s="6"/>
      <c r="D109" s="17"/>
      <c r="E109" s="17"/>
      <c r="F109" s="18"/>
      <c r="L109" t="s">
        <v>161</v>
      </c>
      <c r="M109">
        <v>49</v>
      </c>
    </row>
    <row r="110" spans="1:13" ht="15">
      <c r="A110" s="15" t="s">
        <v>137</v>
      </c>
      <c r="C110" s="6"/>
      <c r="D110" s="17"/>
      <c r="E110" s="17"/>
      <c r="F110" s="18"/>
      <c r="L110" t="s">
        <v>162</v>
      </c>
      <c r="M110">
        <v>50</v>
      </c>
    </row>
    <row r="111" spans="1:6" ht="15">
      <c r="A111" s="15" t="s">
        <v>139</v>
      </c>
      <c r="C111" s="49"/>
      <c r="D111" s="17"/>
      <c r="E111" s="17"/>
      <c r="F111" s="18"/>
    </row>
    <row r="112" spans="1:13" ht="15">
      <c r="A112" s="50" t="s">
        <v>141</v>
      </c>
      <c r="B112" s="43"/>
      <c r="C112" s="6"/>
      <c r="D112" s="17"/>
      <c r="E112" s="17"/>
      <c r="F112" s="18"/>
      <c r="L112" t="s">
        <v>163</v>
      </c>
      <c r="M112">
        <v>51</v>
      </c>
    </row>
    <row r="113" spans="1:12" ht="15">
      <c r="A113" s="50"/>
      <c r="B113" s="43"/>
      <c r="C113" s="6"/>
      <c r="D113" s="17"/>
      <c r="E113" s="17"/>
      <c r="F113" s="18"/>
      <c r="L113" t="s">
        <v>164</v>
      </c>
    </row>
    <row r="114" spans="1:12" ht="15">
      <c r="A114" s="50"/>
      <c r="B114" s="43"/>
      <c r="C114" s="6"/>
      <c r="D114" s="17"/>
      <c r="E114" s="17"/>
      <c r="F114" s="18"/>
      <c r="L114" t="s">
        <v>165</v>
      </c>
    </row>
    <row r="115" spans="1:13" ht="15">
      <c r="A115" s="15" t="s">
        <v>145</v>
      </c>
      <c r="C115" s="6"/>
      <c r="D115" s="17"/>
      <c r="E115" s="17"/>
      <c r="F115" s="18"/>
      <c r="L115" t="s">
        <v>166</v>
      </c>
      <c r="M115">
        <v>52</v>
      </c>
    </row>
    <row r="116" spans="1:13" ht="15">
      <c r="A116" s="15" t="s">
        <v>85</v>
      </c>
      <c r="C116" s="6"/>
      <c r="D116" s="17"/>
      <c r="E116" s="17"/>
      <c r="F116" s="18"/>
      <c r="L116" t="s">
        <v>167</v>
      </c>
      <c r="M116">
        <v>53</v>
      </c>
    </row>
    <row r="117" spans="1:6" ht="15">
      <c r="A117" s="15" t="s">
        <v>87</v>
      </c>
      <c r="C117" s="6"/>
      <c r="D117" s="17"/>
      <c r="E117" s="17"/>
      <c r="F117" s="18"/>
    </row>
    <row r="118" spans="1:13" ht="15">
      <c r="A118" s="15" t="s">
        <v>91</v>
      </c>
      <c r="C118" s="6"/>
      <c r="D118" s="17"/>
      <c r="E118" s="17"/>
      <c r="F118" s="18"/>
      <c r="L118" t="s">
        <v>168</v>
      </c>
      <c r="M118">
        <v>54</v>
      </c>
    </row>
    <row r="119" spans="1:6" ht="15">
      <c r="A119" s="15" t="s">
        <v>149</v>
      </c>
      <c r="B119" s="17"/>
      <c r="C119" s="6"/>
      <c r="D119" s="17"/>
      <c r="E119" s="17"/>
      <c r="F119" s="18"/>
    </row>
    <row r="120" spans="1:6" ht="15.75">
      <c r="A120" s="21" t="s">
        <v>90</v>
      </c>
      <c r="B120" s="22"/>
      <c r="C120" s="41"/>
      <c r="D120" s="22"/>
      <c r="E120" s="22"/>
      <c r="F120" s="24"/>
    </row>
    <row r="121" spans="1:13" ht="15" hidden="1">
      <c r="A121" s="16"/>
      <c r="C121" s="42">
        <f>CONCATENATE("0",C119,"-",C120)</f>
        <v>0</v>
      </c>
      <c r="D121" s="17"/>
      <c r="E121" s="17"/>
      <c r="F121" s="17"/>
      <c r="L121" t="s">
        <v>169</v>
      </c>
      <c r="M121">
        <v>55</v>
      </c>
    </row>
    <row r="122" spans="1:13" ht="15" hidden="1">
      <c r="A122" s="16"/>
      <c r="C122" s="42">
        <f>CONCATENATE(C102,", ",C103)</f>
        <v>0</v>
      </c>
      <c r="D122" s="17"/>
      <c r="E122" s="17"/>
      <c r="F122" s="17"/>
      <c r="L122" t="s">
        <v>170</v>
      </c>
      <c r="M122">
        <v>43</v>
      </c>
    </row>
    <row r="123" spans="1:13" ht="15" hidden="1">
      <c r="A123" s="16"/>
      <c r="C123" s="42">
        <f>DAY(C104)&amp;"/"&amp;MONTH(C104)&amp;"/"&amp;YEAR(C104)</f>
        <v>0</v>
      </c>
      <c r="D123" s="17"/>
      <c r="E123" s="17"/>
      <c r="F123" s="17"/>
      <c r="L123" t="s">
        <v>171</v>
      </c>
      <c r="M123">
        <v>44</v>
      </c>
    </row>
    <row r="124" ht="15.75"/>
    <row r="125" spans="1:6" ht="15">
      <c r="A125" s="13" t="s">
        <v>172</v>
      </c>
      <c r="B125" s="13"/>
      <c r="C125" s="13"/>
      <c r="D125" s="13"/>
      <c r="E125" s="13"/>
      <c r="F125" s="14"/>
    </row>
    <row r="126" spans="1:12" ht="15">
      <c r="A126" s="15" t="s">
        <v>70</v>
      </c>
      <c r="B126" s="17"/>
      <c r="C126" s="6"/>
      <c r="E126" s="17"/>
      <c r="F126" s="18"/>
      <c r="L126" t="s">
        <v>173</v>
      </c>
    </row>
    <row r="127" spans="1:12" ht="15">
      <c r="A127" s="15" t="s">
        <v>71</v>
      </c>
      <c r="B127" s="17"/>
      <c r="C127" s="6"/>
      <c r="D127" s="17"/>
      <c r="F127" s="18"/>
      <c r="L127" t="s">
        <v>174</v>
      </c>
    </row>
    <row r="128" spans="1:13" ht="15">
      <c r="A128" s="15" t="s">
        <v>110</v>
      </c>
      <c r="C128" s="6"/>
      <c r="D128" s="17"/>
      <c r="E128" s="17"/>
      <c r="F128" s="18"/>
      <c r="L128" t="s">
        <v>175</v>
      </c>
      <c r="M128">
        <v>58</v>
      </c>
    </row>
    <row r="129" spans="1:13" ht="15">
      <c r="A129" s="15" t="s">
        <v>114</v>
      </c>
      <c r="C129" s="6"/>
      <c r="D129" s="17"/>
      <c r="E129" s="17"/>
      <c r="F129" s="18"/>
      <c r="L129" t="s">
        <v>176</v>
      </c>
      <c r="M129">
        <v>59</v>
      </c>
    </row>
    <row r="130" spans="1:13" ht="15">
      <c r="A130" s="15" t="s">
        <v>177</v>
      </c>
      <c r="C130" s="6"/>
      <c r="D130" s="17"/>
      <c r="E130" s="17"/>
      <c r="F130" s="18"/>
      <c r="L130" t="s">
        <v>178</v>
      </c>
      <c r="M130">
        <v>60</v>
      </c>
    </row>
    <row r="131" spans="1:6" ht="15">
      <c r="A131" s="15"/>
      <c r="C131" s="53"/>
      <c r="D131" s="17"/>
      <c r="E131" s="17"/>
      <c r="F131" s="18"/>
    </row>
    <row r="132" spans="1:12" ht="15">
      <c r="A132" s="15" t="s">
        <v>70</v>
      </c>
      <c r="C132" s="6"/>
      <c r="E132" s="17"/>
      <c r="F132" s="18"/>
      <c r="L132" t="s">
        <v>179</v>
      </c>
    </row>
    <row r="133" spans="1:12" ht="15">
      <c r="A133" s="15" t="s">
        <v>71</v>
      </c>
      <c r="C133" s="6"/>
      <c r="D133" s="17"/>
      <c r="E133" s="17"/>
      <c r="F133" s="18"/>
      <c r="L133" t="s">
        <v>180</v>
      </c>
    </row>
    <row r="134" spans="1:13" ht="15">
      <c r="A134" s="15" t="s">
        <v>110</v>
      </c>
      <c r="C134" s="6"/>
      <c r="D134" s="17"/>
      <c r="E134" s="17"/>
      <c r="F134" s="18"/>
      <c r="L134" t="s">
        <v>181</v>
      </c>
      <c r="M134">
        <v>63</v>
      </c>
    </row>
    <row r="135" spans="1:13" ht="15">
      <c r="A135" s="15" t="s">
        <v>114</v>
      </c>
      <c r="C135" s="6"/>
      <c r="D135" s="17"/>
      <c r="E135" s="17"/>
      <c r="F135" s="18"/>
      <c r="L135" t="s">
        <v>182</v>
      </c>
      <c r="M135">
        <v>64</v>
      </c>
    </row>
    <row r="136" spans="1:13" ht="15">
      <c r="A136" s="15" t="s">
        <v>177</v>
      </c>
      <c r="C136" s="6"/>
      <c r="D136" s="17"/>
      <c r="E136" s="17"/>
      <c r="F136" s="18"/>
      <c r="L136" t="s">
        <v>183</v>
      </c>
      <c r="M136">
        <v>65</v>
      </c>
    </row>
    <row r="137" spans="1:6" ht="15">
      <c r="A137" s="15"/>
      <c r="C137" s="53"/>
      <c r="D137" s="17"/>
      <c r="E137" s="17"/>
      <c r="F137" s="18"/>
    </row>
    <row r="138" spans="1:12" ht="15">
      <c r="A138" s="15" t="s">
        <v>70</v>
      </c>
      <c r="C138" s="6"/>
      <c r="E138" s="17"/>
      <c r="F138" s="18"/>
      <c r="L138" t="s">
        <v>184</v>
      </c>
    </row>
    <row r="139" spans="1:12" ht="15">
      <c r="A139" s="15" t="s">
        <v>71</v>
      </c>
      <c r="C139" s="6"/>
      <c r="D139" s="17"/>
      <c r="E139" s="17"/>
      <c r="F139" s="18"/>
      <c r="L139" t="s">
        <v>185</v>
      </c>
    </row>
    <row r="140" spans="1:13" ht="15">
      <c r="A140" s="15" t="s">
        <v>110</v>
      </c>
      <c r="C140" s="6"/>
      <c r="D140" s="17"/>
      <c r="E140" s="17"/>
      <c r="F140" s="18"/>
      <c r="L140" t="s">
        <v>186</v>
      </c>
      <c r="M140">
        <v>68</v>
      </c>
    </row>
    <row r="141" spans="1:13" ht="15">
      <c r="A141" s="15" t="s">
        <v>114</v>
      </c>
      <c r="C141" s="6"/>
      <c r="D141" s="17"/>
      <c r="E141" s="17"/>
      <c r="F141" s="18"/>
      <c r="L141" t="s">
        <v>187</v>
      </c>
      <c r="M141">
        <v>69</v>
      </c>
    </row>
    <row r="142" spans="1:13" ht="15.75">
      <c r="A142" s="21" t="s">
        <v>177</v>
      </c>
      <c r="B142" s="22"/>
      <c r="C142" s="41"/>
      <c r="D142" s="22"/>
      <c r="E142" s="22"/>
      <c r="F142" s="24"/>
      <c r="L142" t="s">
        <v>188</v>
      </c>
      <c r="M142">
        <v>70</v>
      </c>
    </row>
    <row r="143" spans="1:13" ht="15" hidden="1">
      <c r="A143" s="16"/>
      <c r="C143" s="42">
        <f>CONCATENATE(C126,", ",C127)</f>
        <v>0</v>
      </c>
      <c r="D143" s="17"/>
      <c r="E143" s="17"/>
      <c r="F143" s="17"/>
      <c r="L143" t="s">
        <v>189</v>
      </c>
      <c r="M143">
        <v>56</v>
      </c>
    </row>
    <row r="144" spans="1:13" ht="15" hidden="1">
      <c r="A144" s="16"/>
      <c r="C144" s="42">
        <f>CONCATENATE(C132,", ",C133)</f>
        <v>0</v>
      </c>
      <c r="D144" s="17"/>
      <c r="E144" s="17"/>
      <c r="F144" s="17"/>
      <c r="L144" t="s">
        <v>190</v>
      </c>
      <c r="M144">
        <v>61</v>
      </c>
    </row>
    <row r="145" spans="1:13" ht="15" hidden="1">
      <c r="A145" s="16"/>
      <c r="C145" s="42">
        <f>CONCATENATE(C138,", ",C139)</f>
        <v>0</v>
      </c>
      <c r="D145" s="17"/>
      <c r="E145" s="17"/>
      <c r="F145" s="17"/>
      <c r="L145" t="s">
        <v>191</v>
      </c>
      <c r="M145">
        <v>66</v>
      </c>
    </row>
    <row r="146" ht="15.75"/>
    <row r="147" spans="1:6" ht="15">
      <c r="A147" s="13" t="s">
        <v>192</v>
      </c>
      <c r="B147" s="13"/>
      <c r="C147" s="13"/>
      <c r="D147" s="13"/>
      <c r="E147" s="13"/>
      <c r="F147" s="14"/>
    </row>
    <row r="148" spans="1:13" ht="15">
      <c r="A148" s="15" t="s">
        <v>193</v>
      </c>
      <c r="C148" s="6"/>
      <c r="D148" s="17"/>
      <c r="E148" s="17"/>
      <c r="F148" s="18"/>
      <c r="L148" t="s">
        <v>194</v>
      </c>
      <c r="M148">
        <v>71</v>
      </c>
    </row>
    <row r="149" spans="1:13" ht="15">
      <c r="A149" s="15" t="s">
        <v>110</v>
      </c>
      <c r="C149" s="6"/>
      <c r="D149" s="17"/>
      <c r="E149" s="17"/>
      <c r="F149" s="18"/>
      <c r="L149" t="s">
        <v>195</v>
      </c>
      <c r="M149">
        <v>72</v>
      </c>
    </row>
    <row r="150" spans="1:6" ht="15">
      <c r="A150" s="15"/>
      <c r="C150" s="53"/>
      <c r="D150" s="17"/>
      <c r="E150" s="17"/>
      <c r="F150" s="18"/>
    </row>
    <row r="151" spans="1:13" ht="15">
      <c r="A151" s="15" t="s">
        <v>193</v>
      </c>
      <c r="C151" s="6"/>
      <c r="D151" s="17"/>
      <c r="E151" s="17"/>
      <c r="F151" s="18"/>
      <c r="L151" t="s">
        <v>196</v>
      </c>
      <c r="M151">
        <v>73</v>
      </c>
    </row>
    <row r="152" spans="1:13" ht="15">
      <c r="A152" s="15" t="s">
        <v>110</v>
      </c>
      <c r="C152" s="6"/>
      <c r="D152" s="17"/>
      <c r="E152" s="17"/>
      <c r="F152" s="18"/>
      <c r="L152" t="s">
        <v>197</v>
      </c>
      <c r="M152">
        <v>74</v>
      </c>
    </row>
    <row r="153" spans="1:6" ht="15">
      <c r="A153" s="15"/>
      <c r="C153" s="53"/>
      <c r="D153" s="17"/>
      <c r="E153" s="17"/>
      <c r="F153" s="18"/>
    </row>
    <row r="154" spans="1:13" ht="15">
      <c r="A154" s="15" t="s">
        <v>193</v>
      </c>
      <c r="C154" s="6"/>
      <c r="D154" s="17"/>
      <c r="E154" s="17"/>
      <c r="F154" s="18"/>
      <c r="L154" t="s">
        <v>198</v>
      </c>
      <c r="M154">
        <v>75</v>
      </c>
    </row>
    <row r="155" spans="1:13" ht="15.75">
      <c r="A155" s="21" t="s">
        <v>110</v>
      </c>
      <c r="B155" s="22"/>
      <c r="C155" s="41"/>
      <c r="D155" s="22"/>
      <c r="E155" s="22"/>
      <c r="F155" s="24"/>
      <c r="L155" t="s">
        <v>199</v>
      </c>
      <c r="M155">
        <v>76</v>
      </c>
    </row>
    <row r="156" ht="15">
      <c r="C156" s="9"/>
    </row>
    <row r="157" spans="1:13" ht="15">
      <c r="A157" s="1" t="s">
        <v>200</v>
      </c>
      <c r="C157" s="6"/>
      <c r="L157" t="s">
        <v>201</v>
      </c>
      <c r="M157">
        <v>77</v>
      </c>
    </row>
    <row r="158" ht="15">
      <c r="C158" s="9"/>
    </row>
    <row r="165" ht="15">
      <c r="Z165" s="2" t="s">
        <v>202</v>
      </c>
    </row>
  </sheetData>
  <sheetProtection selectLockedCells="1" selectUnlockedCells="1"/>
  <mergeCells count="12">
    <mergeCell ref="A2:F2"/>
    <mergeCell ref="A3:F3"/>
    <mergeCell ref="A4:F4"/>
    <mergeCell ref="A17:E17"/>
    <mergeCell ref="A27:E27"/>
    <mergeCell ref="A42:E42"/>
    <mergeCell ref="A57:E57"/>
    <mergeCell ref="A69:E69"/>
    <mergeCell ref="A76:E76"/>
    <mergeCell ref="A100:E100"/>
    <mergeCell ref="A125:E125"/>
    <mergeCell ref="A147:E147"/>
  </mergeCells>
  <dataValidations count="14">
    <dataValidation type="textLength" operator="lessThan" allowBlank="1" showErrorMessage="1" errorTitle="Atención" error="El título no puede tener más de 250 caracteres" sqref="C7">
      <formula1>P7</formula1>
    </dataValidation>
    <dataValidation showInputMessage="1" showErrorMessage="1" promptTitle="Atención" prompt="Ingrese una fecha válida con el formato DD/MM/AAAA" errorTitle="Error" error="Ingrese una fecha válida entre el 01/01/1930 y el 31/12/2020 con el formato DD/MM/AAAA" sqref="C104">
      <formula1>0</formula1>
      <formula2>0</formula2>
    </dataValidation>
    <dataValidation allowBlank="1" showInputMessage="1" showErrorMessage="1" promptTitle="Atención" prompt="Ingrese una fecha válida con el formato DD/MM/AAAA" errorTitle="Error" error="Ingrese una fecha válida entre el 01/01/1930 y el 31/12/2020 con el formato DD/MM/AAAA" sqref="C79">
      <formula1>0</formula1>
      <formula2>0</formula2>
    </dataValidation>
    <dataValidation type="list" allowBlank="1" showErrorMessage="1" sqref="C85 C110">
      <formula1>$T$7:$T$12</formula1>
      <formula2>0</formula2>
    </dataValidation>
    <dataValidation type="list" allowBlank="1" showErrorMessage="1" sqref="C84 C109">
      <formula1>$X$7:$X$12</formula1>
      <formula2>0</formula2>
    </dataValidation>
    <dataValidation type="list" allowBlank="1" showErrorMessage="1" sqref="C101">
      <formula1>$R$7:$R$8</formula1>
      <formula2>0</formula2>
    </dataValidation>
    <dataValidation type="list" allowBlank="1" showErrorMessage="1" sqref="C83 C108">
      <formula1>$Q$7:$Q$13</formula1>
      <formula2>0</formula2>
    </dataValidation>
    <dataValidation allowBlank="1" showInputMessage="1" showErrorMessage="1" promptTitle="Atención" prompt="Ingrese una fecha válida con el formato DD/MM/AAAA por ejemplo 28/09/1980" errorTitle="Error" error="Ingrese una fecha válida entre el 01/01/1930 y el 31/12/2020 con el formato DD/MM/AAAA" sqref="C23 C52">
      <formula1>0</formula1>
      <formula2>0</formula2>
    </dataValidation>
    <dataValidation type="list" allowBlank="1" showErrorMessage="1" sqref="C72">
      <formula1>$Y$7:$Y$9</formula1>
      <formula2>0</formula2>
    </dataValidation>
    <dataValidation type="list" allowBlank="1" showErrorMessage="1" sqref="C86 C111">
      <formula1>$AA$7:$AA$12</formula1>
      <formula2>0</formula2>
    </dataValidation>
    <dataValidation type="list" allowBlank="1" showErrorMessage="1" sqref="C20">
      <formula1>$U$7:$U$11</formula1>
      <formula2>0</formula2>
    </dataValidation>
    <dataValidation type="list" allowBlank="1" showErrorMessage="1" sqref="C22">
      <formula1>$V$7:$V$8</formula1>
      <formula2>0</formula2>
    </dataValidation>
    <dataValidation type="list" allowBlank="1" showInputMessage="1" showErrorMessage="1" promptTitle="Atención" prompt="Elija un valor de la lista desplegable" sqref="C15">
      <formula1>$W$7:$W$9</formula1>
      <formula2>0</formula2>
    </dataValidation>
    <dataValidation allowBlank="1" showInputMessage="1" showErrorMessage="1" promptTitle="Atención" prompt="Ingrese una fecha válida entre el 01/01/1930 y el 31/12/2020 con el formato DD/MM/AAAA" errorTitle="Error" error="Ingrese una fecha válida entre el 01/01/1930 y el 31/12/2020 con el formato DD/MM/AAAA" sqref="C24:C25">
      <formula1>0</formula1>
      <formula2>0</formula2>
    </dataValidation>
  </dataValidations>
  <printOptions/>
  <pageMargins left="0.7000000000000001" right="0.7000000000000001" top="0.75" bottom="0.75" header="0.5118110236220472" footer="0.5118110236220472"/>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sheetPr>
    <tabColor indexed="42"/>
  </sheetPr>
  <dimension ref="A1:G106"/>
  <sheetViews>
    <sheetView showGridLines="0" tabSelected="1" workbookViewId="0" topLeftCell="A1">
      <selection activeCell="B1" sqref="B1"/>
    </sheetView>
  </sheetViews>
  <sheetFormatPr defaultColWidth="9.140625" defaultRowHeight="15"/>
  <cols>
    <col min="1" max="1" width="13.7109375" style="2" customWidth="1"/>
    <col min="2" max="16384" width="11.00390625" style="0" customWidth="1"/>
  </cols>
  <sheetData>
    <row r="1" ht="15.75">
      <c r="D1" s="54">
        <f>CONCATENATE("Expediente Nº ",UPPER('CARGA DE DATOS'!C6))</f>
        <v>0</v>
      </c>
    </row>
    <row r="2" ht="4.5" customHeight="1"/>
    <row r="3" spans="1:4" ht="15.75">
      <c r="A3" s="55">
        <f>+'CARGA DE DATOS'!C73</f>
        <v>0</v>
      </c>
      <c r="D3" s="56" t="s">
        <v>203</v>
      </c>
    </row>
    <row r="4" ht="8.25" customHeight="1"/>
    <row r="5" ht="15">
      <c r="D5" s="57" t="s">
        <v>204</v>
      </c>
    </row>
    <row r="6" ht="15">
      <c r="D6" s="58" t="s">
        <v>205</v>
      </c>
    </row>
    <row r="7" ht="8.25" customHeight="1"/>
    <row r="8" ht="30" customHeight="1">
      <c r="D8" s="59" t="s">
        <v>206</v>
      </c>
    </row>
    <row r="9" ht="15">
      <c r="A9" s="60" t="s">
        <v>207</v>
      </c>
    </row>
    <row r="10" spans="1:7" ht="44.25" customHeight="1">
      <c r="A10" s="61">
        <f>+'CARGA DE DATOS'!C7</f>
        <v>0</v>
      </c>
      <c r="B10" s="61"/>
      <c r="C10" s="61"/>
      <c r="D10" s="61"/>
      <c r="E10" s="61"/>
      <c r="F10" s="61"/>
      <c r="G10" s="61"/>
    </row>
    <row r="11" ht="15">
      <c r="A11" s="2">
        <f>CONCATENATE("Palabras claves: ",'CARGA DE DATOS'!C8," - ",'CARGA DE DATOS'!C9," - ",'CARGA DE DATOS'!C10," - ",'CARGA DE DATOS'!C11," - ",'CARGA DE DATOS'!C12," - ",'CARGA DE DATOS'!C13)</f>
        <v>0</v>
      </c>
    </row>
    <row r="12" ht="5.25" customHeight="1"/>
    <row r="13" ht="15.75" customHeight="1">
      <c r="A13" s="62" t="s">
        <v>208</v>
      </c>
    </row>
    <row r="14" s="64" customFormat="1" ht="13.5" customHeight="1">
      <c r="A14" s="63">
        <f>+'CARGA DE DATOS'!C15</f>
        <v>0</v>
      </c>
    </row>
    <row r="15" spans="1:2" ht="6.75" customHeight="1">
      <c r="A15" s="65"/>
      <c r="B15" s="65"/>
    </row>
    <row r="17" ht="15">
      <c r="A17" s="66" t="s">
        <v>209</v>
      </c>
    </row>
    <row r="18" ht="6.75" customHeight="1"/>
    <row r="19" ht="15">
      <c r="A19" s="63">
        <f>CONCATENATE("  Apellido y Nombres: ",'CARGA DE DATOS'!C18,", ",'CARGA DE DATOS'!C19)</f>
        <v>0</v>
      </c>
    </row>
    <row r="20" ht="15">
      <c r="A20" s="63">
        <f>CONCATENATE("  Documento Tipo: ",'CARGA DE DATOS'!C20," Nro: ",'CARGA DE DATOS'!C21)</f>
        <v>0</v>
      </c>
    </row>
    <row r="21" ht="15">
      <c r="A21" s="63">
        <f>CONCATENATE("  Fecha de nacimiento: ",DAY('CARGA DE DATOS'!C23),"/",MONTH('CARGA DE DATOS'!C23),"/",YEAR('CARGA DE DATOS'!C23))</f>
        <v>0</v>
      </c>
    </row>
    <row r="22" ht="6.75" customHeight="1"/>
    <row r="23" ht="15">
      <c r="A23" s="63" t="s">
        <v>210</v>
      </c>
    </row>
    <row r="24" ht="15">
      <c r="A24" s="63">
        <f>CONCATENATE("  Calle: ",'CARGA DE DATOS'!C28,". Nro: ",'CARGA DE DATOS'!C29,". Piso: ",'CARGA DE DATOS'!C30,". Dpto: ",'CARGA DE DATOS'!C31)</f>
        <v>0</v>
      </c>
    </row>
    <row r="25" ht="15">
      <c r="A25" s="63">
        <f>CONCATENATE("  Localidad: ",'CARGA DE DATOS'!C32,". Provincia: ",'CARGA DE DATOS'!C33)</f>
        <v>0</v>
      </c>
    </row>
    <row r="26" ht="15">
      <c r="A26" s="2">
        <f>CONCATENATE("  Código Postal: ",'CARGA DE DATOS'!C34,". Teléfono: (0",'CARGA DE DATOS'!C35,") - ",'CARGA DE DATOS'!C36)</f>
        <v>0</v>
      </c>
    </row>
    <row r="27" ht="15">
      <c r="A27" s="63">
        <f>CONCATENATE("  E-mail: ",'CARGA DE DATOS'!C37," - ",'CARGA DE DATOS'!C38)</f>
        <v>0</v>
      </c>
    </row>
    <row r="28" ht="6.75" customHeight="1"/>
    <row r="29" ht="6.75" customHeight="1"/>
    <row r="30" ht="15">
      <c r="A30" s="63" t="s">
        <v>211</v>
      </c>
    </row>
    <row r="31" ht="15">
      <c r="A31" s="63">
        <f>CONCATENATE("  Calle: ",'CARGA DE DATOS'!C43,". Nro: ",'CARGA DE DATOS'!C44,". Piso: ",'CARGA DE DATOS'!C45,". Dpto: ",'CARGA DE DATOS'!C46)</f>
        <v>0</v>
      </c>
    </row>
    <row r="32" ht="15">
      <c r="A32" s="63">
        <f>CONCATENATE("  Télef. número: ",'CARGA DE DATOS'!C48,"")</f>
        <v>0</v>
      </c>
    </row>
    <row r="33" ht="15">
      <c r="A33" s="63"/>
    </row>
    <row r="34" ht="6.75" customHeight="1"/>
    <row r="35" ht="15">
      <c r="A35" s="63">
        <f>CONCATENATE("  Título de grado: ",'CARGA DE DATOS'!C50,". Expedido por: ",'CARGA DE DATOS'!C51)</f>
        <v>0</v>
      </c>
    </row>
    <row r="36" ht="15">
      <c r="A36" s="63">
        <f>CONCATENATE("  Fecha de egreso: ",DAY('CARGA DE DATOS'!C52),"/",MONTH('CARGA DE DATOS'!C52),"/",YEAR('CARGA DE DATOS'!C52))</f>
        <v>0</v>
      </c>
    </row>
    <row r="37" ht="15">
      <c r="A37" s="63">
        <f>CONCATENATE("  Promedio con aplazos: ",'CARGA DE DATOS'!C53)</f>
        <v>0</v>
      </c>
    </row>
    <row r="38" s="68" customFormat="1" ht="16.5" customHeight="1">
      <c r="A38" s="67">
        <f>CONCATENATE("  Otros títulos: ",'CARGA DE DATOS'!C54)</f>
        <v>0</v>
      </c>
    </row>
    <row r="39" ht="6.75" customHeight="1"/>
    <row r="43" ht="9.75" customHeight="1"/>
    <row r="44" spans="1:7" ht="15">
      <c r="A44" s="69" t="s">
        <v>212</v>
      </c>
      <c r="B44" s="38"/>
      <c r="C44" s="38"/>
      <c r="D44" s="38"/>
      <c r="E44" s="38"/>
      <c r="F44" s="38"/>
      <c r="G44" s="14"/>
    </row>
    <row r="45" spans="1:7" ht="33" customHeight="1">
      <c r="A45" s="70">
        <f>CONCATENATE("  Institución: ",'CARGA DE DATOS'!C58," - ",'CARGA DE DATOS'!C59," - ",'CARGA DE DATOS'!C60)</f>
        <v>0</v>
      </c>
      <c r="B45" s="70"/>
      <c r="C45" s="70"/>
      <c r="D45" s="70"/>
      <c r="E45" s="70"/>
      <c r="F45" s="70"/>
      <c r="G45" s="70"/>
    </row>
    <row r="46" spans="1:7" ht="15">
      <c r="A46" s="71">
        <f>CONCATENATE("  Dirección postal: ",'CARGA DE DATOS'!C61)</f>
        <v>0</v>
      </c>
      <c r="B46" s="17"/>
      <c r="C46" s="17"/>
      <c r="D46" s="17"/>
      <c r="E46" s="17"/>
      <c r="F46" s="17"/>
      <c r="G46" s="18"/>
    </row>
    <row r="47" spans="1:7" ht="15">
      <c r="A47" s="71">
        <f>CONCATENATE("  Localidad: ",'CARGA DE DATOS'!C62,". Provincia: ",'CARGA DE DATOS'!C63)</f>
        <v>0</v>
      </c>
      <c r="B47" s="17"/>
      <c r="C47" s="17"/>
      <c r="D47" s="17"/>
      <c r="E47" s="17"/>
      <c r="F47" s="17"/>
      <c r="G47" s="18"/>
    </row>
    <row r="48" spans="1:7" ht="15">
      <c r="A48" s="71">
        <f>CONCATENATE("  E-Mail: ",'CARGA DE DATOS'!C64)</f>
        <v>0</v>
      </c>
      <c r="B48" s="17"/>
      <c r="C48" s="17"/>
      <c r="D48" s="17"/>
      <c r="E48" s="17"/>
      <c r="F48" s="17"/>
      <c r="G48" s="18"/>
    </row>
    <row r="49" spans="1:7" ht="15">
      <c r="A49" s="72">
        <f>CONCATENATE("  Teléfono /Fax: (0",'CARGA DE DATOS'!C65,") - ",'CARGA DE DATOS'!C66)</f>
        <v>0</v>
      </c>
      <c r="B49" s="17"/>
      <c r="C49" s="17"/>
      <c r="D49" s="17"/>
      <c r="E49" s="17"/>
      <c r="F49" s="17"/>
      <c r="G49" s="18"/>
    </row>
    <row r="50" spans="1:7" ht="15">
      <c r="A50" s="73" t="s">
        <v>213</v>
      </c>
      <c r="B50" s="17"/>
      <c r="C50" s="17"/>
      <c r="D50" s="17"/>
      <c r="E50" s="17"/>
      <c r="F50" s="17"/>
      <c r="G50" s="18"/>
    </row>
    <row r="51" spans="1:7" ht="15">
      <c r="A51" s="47" t="s">
        <v>214</v>
      </c>
      <c r="B51" s="17"/>
      <c r="C51" s="17"/>
      <c r="D51" s="17"/>
      <c r="E51" s="17"/>
      <c r="F51" s="17"/>
      <c r="G51" s="18"/>
    </row>
    <row r="52" spans="1:7" ht="15">
      <c r="A52" s="47">
        <f>CONCATENATE("  ",'CARGA DE DATOS'!C71)</f>
        <v>0</v>
      </c>
      <c r="B52" s="17"/>
      <c r="C52" s="17"/>
      <c r="D52" s="17"/>
      <c r="E52" s="17"/>
      <c r="F52" s="17"/>
      <c r="G52" s="18"/>
    </row>
    <row r="53" spans="1:7" ht="15">
      <c r="A53" s="74" t="s">
        <v>215</v>
      </c>
      <c r="B53" s="2">
        <f>+'CARGA DE DATOS'!C72</f>
        <v>0</v>
      </c>
      <c r="C53" s="17"/>
      <c r="D53" s="17"/>
      <c r="E53" s="17"/>
      <c r="F53" s="17"/>
      <c r="G53" s="18"/>
    </row>
    <row r="54" spans="1:7" ht="15.75">
      <c r="A54" s="75">
        <f>CONCATENATE("  ",'CARGA DE DATOS'!C73)</f>
        <v>0</v>
      </c>
      <c r="B54" s="22"/>
      <c r="C54" s="22"/>
      <c r="D54" s="22"/>
      <c r="E54" s="22"/>
      <c r="F54" s="22"/>
      <c r="G54" s="24"/>
    </row>
    <row r="55" ht="15">
      <c r="A55" s="65"/>
    </row>
    <row r="56" ht="6.75" customHeight="1">
      <c r="A56" s="65"/>
    </row>
    <row r="57" spans="1:7" ht="16.5" customHeight="1">
      <c r="A57" s="76" t="s">
        <v>216</v>
      </c>
      <c r="B57" s="38"/>
      <c r="C57" s="38"/>
      <c r="D57" s="38"/>
      <c r="E57" s="38"/>
      <c r="F57" s="38"/>
      <c r="G57" s="14"/>
    </row>
    <row r="58" spans="1:7" ht="15">
      <c r="A58" s="71">
        <f>CONCATENATE("Apellido y nombre: ",'CARGA DE DATOS'!C77,", ",'CARGA DE DATOS'!C78)</f>
        <v>0</v>
      </c>
      <c r="B58" s="17"/>
      <c r="C58" s="17"/>
      <c r="D58" s="17"/>
      <c r="E58" s="17"/>
      <c r="F58" s="17"/>
      <c r="G58" s="18"/>
    </row>
    <row r="59" spans="1:7" ht="15">
      <c r="A59" s="71">
        <f>CONCATENATE("Fecha de nacimiento: ",DAY('CARGA DE DATOS'!C79),"/",MONTH('CARGA DE DATOS'!C79),"/",YEAR('CARGA DE DATOS'!C79))</f>
        <v>0</v>
      </c>
      <c r="B59" s="17"/>
      <c r="C59" s="17"/>
      <c r="D59" s="17"/>
      <c r="E59" s="77" t="s">
        <v>217</v>
      </c>
      <c r="F59" s="78">
        <f>+'CARGA DE DATOS'!C86</f>
        <v>0</v>
      </c>
      <c r="G59" s="18"/>
    </row>
    <row r="60" spans="1:7" ht="15">
      <c r="A60" s="71">
        <f>CONCATENATE("Título máximo: ",'CARGA DE DATOS'!C80,". Expedido por: ",'CARGA DE DATOS'!C81)</f>
        <v>0</v>
      </c>
      <c r="B60" s="17"/>
      <c r="C60" s="17"/>
      <c r="D60" s="17"/>
      <c r="E60" s="17"/>
      <c r="F60" s="17"/>
      <c r="G60" s="18"/>
    </row>
    <row r="61" spans="1:7" ht="15">
      <c r="A61" s="71">
        <f>CONCATENATE("Categoría CONICET: ",'CARGA DE DATOS'!C83)</f>
        <v>0</v>
      </c>
      <c r="B61" s="17"/>
      <c r="C61" s="17"/>
      <c r="D61" s="17"/>
      <c r="E61" s="17"/>
      <c r="F61" s="17"/>
      <c r="G61" s="18"/>
    </row>
    <row r="62" spans="1:7" ht="15">
      <c r="A62" s="71">
        <f>CONCATENATE("Cargo profesor universitario: ",'CARGA DE DATOS'!C84)</f>
        <v>0</v>
      </c>
      <c r="B62" s="17"/>
      <c r="C62" s="17"/>
      <c r="D62" s="17"/>
      <c r="E62" s="17"/>
      <c r="F62" s="17"/>
      <c r="G62" s="18"/>
    </row>
    <row r="63" spans="1:7" ht="15">
      <c r="A63" s="71">
        <f>CONCATENATE("Programa de incentivos Universidad Nacional - Categoría: ",'CARGA DE DATOS'!C85)</f>
        <v>0</v>
      </c>
      <c r="B63" s="17"/>
      <c r="C63" s="17"/>
      <c r="D63" s="17"/>
      <c r="E63" s="17"/>
      <c r="F63" s="17"/>
      <c r="G63" s="18"/>
    </row>
    <row r="64" spans="1:7" ht="25.5" customHeight="1">
      <c r="A64" s="70">
        <f>CONCATENATE("Institución: ",'CARGA DE DATOS'!C87," - ",'CARGA DE DATOS'!C88," - ",'CARGA DE DATOS'!C89)</f>
        <v>0</v>
      </c>
      <c r="B64" s="70"/>
      <c r="C64" s="70"/>
      <c r="D64" s="70"/>
      <c r="E64" s="70"/>
      <c r="F64" s="70"/>
      <c r="G64" s="70"/>
    </row>
    <row r="65" spans="1:7" ht="15">
      <c r="A65" s="71">
        <f>CONCATENATE("Dirección postal: ",'CARGA DE DATOS'!C90)</f>
        <v>0</v>
      </c>
      <c r="B65" s="17"/>
      <c r="C65" s="17"/>
      <c r="D65" s="17"/>
      <c r="E65" s="17"/>
      <c r="F65" s="17"/>
      <c r="G65" s="18"/>
    </row>
    <row r="66" spans="1:7" ht="15">
      <c r="A66" s="71">
        <f>CONCATENATE("Localidad: ",'CARGA DE DATOS'!C91,". Provincia: ",'CARGA DE DATOS'!C92)</f>
        <v>0</v>
      </c>
      <c r="B66" s="17"/>
      <c r="C66" s="17"/>
      <c r="D66" s="17"/>
      <c r="E66" s="17"/>
      <c r="F66" s="17"/>
      <c r="G66" s="18"/>
    </row>
    <row r="67" spans="1:7" ht="15.75">
      <c r="A67" s="79">
        <f>CONCATENATE("E-Mail: ",'CARGA DE DATOS'!C93," - Teléfono: (0",'CARGA DE DATOS'!C94,") - ",'CARGA DE DATOS'!C95)</f>
        <v>0</v>
      </c>
      <c r="B67" s="22"/>
      <c r="C67" s="22"/>
      <c r="D67" s="22"/>
      <c r="E67" s="22"/>
      <c r="F67" s="22"/>
      <c r="G67" s="24"/>
    </row>
    <row r="68" ht="6" customHeight="1"/>
    <row r="69" spans="1:7" ht="16.5" customHeight="1">
      <c r="A69" s="80" t="s">
        <v>218</v>
      </c>
      <c r="B69" s="38"/>
      <c r="C69" s="81">
        <f>CONCATENATE(" [",UPPER('CARGA DE DATOS'!C101),"] Propone")</f>
        <v>0</v>
      </c>
      <c r="D69" s="82" t="s">
        <v>219</v>
      </c>
      <c r="E69" s="38"/>
      <c r="F69" s="38"/>
      <c r="G69" s="14"/>
    </row>
    <row r="70" spans="1:7" ht="15">
      <c r="A70" s="71">
        <f>CONCATENATE("Apellido y nombre: ",'CARGA DE DATOS'!C102,", ",'CARGA DE DATOS'!C103)</f>
        <v>0</v>
      </c>
      <c r="B70" s="17"/>
      <c r="C70" s="17"/>
      <c r="D70" s="17"/>
      <c r="E70" s="17"/>
      <c r="F70" s="17"/>
      <c r="G70" s="18"/>
    </row>
    <row r="71" spans="1:7" ht="15">
      <c r="A71" s="71">
        <f>CONCATENATE("Fecha de nacimiento: ",DAY('CARGA DE DATOS'!C104),"/",MONTH('CARGA DE DATOS'!C104),"/",YEAR('CARGA DE DATOS'!C104))</f>
        <v>0</v>
      </c>
      <c r="B71" s="17"/>
      <c r="C71" s="17"/>
      <c r="D71" s="17"/>
      <c r="E71" s="77" t="s">
        <v>217</v>
      </c>
      <c r="F71" s="78">
        <f>+'CARGA DE DATOS'!C111</f>
        <v>0</v>
      </c>
      <c r="G71" s="18"/>
    </row>
    <row r="72" spans="1:7" ht="15">
      <c r="A72" s="71">
        <f>CONCATENATE("Título máximo: ",'CARGA DE DATOS'!C105,". Expedido por: ",'CARGA DE DATOS'!C106)</f>
        <v>0</v>
      </c>
      <c r="B72" s="17"/>
      <c r="C72" s="17"/>
      <c r="D72" s="17"/>
      <c r="E72" s="17"/>
      <c r="F72" s="17"/>
      <c r="G72" s="18"/>
    </row>
    <row r="73" spans="1:7" ht="15">
      <c r="A73" s="71">
        <f>CONCATENATE("Categoría CONICET: ",'CARGA DE DATOS'!C108)</f>
        <v>0</v>
      </c>
      <c r="B73" s="17"/>
      <c r="C73" s="17"/>
      <c r="D73" s="17"/>
      <c r="E73" s="17"/>
      <c r="F73" s="17"/>
      <c r="G73" s="18"/>
    </row>
    <row r="74" spans="1:7" ht="15">
      <c r="A74" s="71">
        <f>CONCATENATE("Cargo profesor universitario: ",'CARGA DE DATOS'!C109)</f>
        <v>0</v>
      </c>
      <c r="B74" s="17"/>
      <c r="C74" s="17"/>
      <c r="D74" s="17"/>
      <c r="E74" s="17"/>
      <c r="F74" s="17"/>
      <c r="G74" s="18"/>
    </row>
    <row r="75" spans="1:7" ht="15">
      <c r="A75" s="71">
        <f>CONCATENATE("Programa de incentivos Universidad Nacional Categoría: ",'CARGA DE DATOS'!C110)</f>
        <v>0</v>
      </c>
      <c r="B75" s="17"/>
      <c r="C75" s="17"/>
      <c r="D75" s="17"/>
      <c r="E75" s="17"/>
      <c r="F75" s="17"/>
      <c r="G75" s="18"/>
    </row>
    <row r="76" spans="1:7" ht="29.25" customHeight="1">
      <c r="A76" s="70">
        <f>CONCATENATE("Institución: ",'CARGA DE DATOS'!C112," - ",'CARGA DE DATOS'!C113," - ",'CARGA DE DATOS'!C114)</f>
        <v>0</v>
      </c>
      <c r="B76" s="70"/>
      <c r="C76" s="70"/>
      <c r="D76" s="70"/>
      <c r="E76" s="70"/>
      <c r="F76" s="70"/>
      <c r="G76" s="70"/>
    </row>
    <row r="77" spans="1:7" ht="15">
      <c r="A77" s="71">
        <f>CONCATENATE("Dirección postal: ",'CARGA DE DATOS'!C115)</f>
        <v>0</v>
      </c>
      <c r="B77" s="17"/>
      <c r="C77" s="17"/>
      <c r="D77" s="17"/>
      <c r="E77" s="17"/>
      <c r="F77" s="17"/>
      <c r="G77" s="18"/>
    </row>
    <row r="78" spans="1:7" ht="15">
      <c r="A78" s="71">
        <f>CONCATENATE("Localidad: ",'CARGA DE DATOS'!C116,". Provincia: ",'CARGA DE DATOS'!C117)</f>
        <v>0</v>
      </c>
      <c r="B78" s="17"/>
      <c r="C78" s="17"/>
      <c r="D78" s="17"/>
      <c r="E78" s="17"/>
      <c r="F78" s="17"/>
      <c r="G78" s="18"/>
    </row>
    <row r="79" spans="1:7" ht="15.75">
      <c r="A79" s="79">
        <f>CONCATENATE("E-Mail: ",'CARGA DE DATOS'!C118," - Teléfono: (0",'CARGA DE DATOS'!C119,") - ",'CARGA DE DATOS'!C120)</f>
        <v>0</v>
      </c>
      <c r="B79" s="22"/>
      <c r="C79" s="22"/>
      <c r="D79" s="22"/>
      <c r="E79" s="22"/>
      <c r="F79" s="22"/>
      <c r="G79" s="24"/>
    </row>
    <row r="80" spans="1:7" ht="15">
      <c r="A80" s="83"/>
      <c r="B80" s="17"/>
      <c r="C80" s="17"/>
      <c r="D80" s="17"/>
      <c r="E80" s="17"/>
      <c r="F80" s="17"/>
      <c r="G80" s="17"/>
    </row>
    <row r="81" ht="15">
      <c r="A81" s="60" t="s">
        <v>172</v>
      </c>
    </row>
    <row r="82" ht="15">
      <c r="A82" s="65">
        <f>CONCATENATE("1.- Apellido y nombres: ",'CARGA DE DATOS'!C126,", ",'CARGA DE DATOS'!C127)</f>
        <v>0</v>
      </c>
    </row>
    <row r="83" ht="15">
      <c r="A83" s="65">
        <f>CONCATENATE("       Institución: ",'CARGA DE DATOS'!C128)</f>
        <v>0</v>
      </c>
    </row>
    <row r="84" ht="15">
      <c r="A84" s="65">
        <f>CONCATENATE("       Dirección Postal: ",'CARGA DE DATOS'!C129)</f>
        <v>0</v>
      </c>
    </row>
    <row r="85" ht="15">
      <c r="A85" s="65">
        <f>CONCATENATE("       E-mail: ",'CARGA DE DATOS'!C130)</f>
        <v>0</v>
      </c>
    </row>
    <row r="86" ht="15">
      <c r="A86" s="65">
        <f>CONCATENATE("2.- Apellido y nombres: ",'CARGA DE DATOS'!C132,", ",'CARGA DE DATOS'!C133)</f>
        <v>0</v>
      </c>
    </row>
    <row r="87" ht="15">
      <c r="A87" s="65">
        <f>CONCATENATE("       Institución: ",'CARGA DE DATOS'!C134)</f>
        <v>0</v>
      </c>
    </row>
    <row r="88" ht="15">
      <c r="A88" s="65">
        <f>CONCATENATE("       Dirección Postal: ",'CARGA DE DATOS'!C135)</f>
        <v>0</v>
      </c>
    </row>
    <row r="89" ht="15">
      <c r="A89" s="65">
        <f>CONCATENATE("       E-mail: ",'CARGA DE DATOS'!C136)</f>
        <v>0</v>
      </c>
    </row>
    <row r="90" ht="15">
      <c r="A90" s="65">
        <f>CONCATENATE("3.- Apellido y nombres: ",'CARGA DE DATOS'!C138,", ",'CARGA DE DATOS'!C139)</f>
        <v>0</v>
      </c>
    </row>
    <row r="91" ht="15">
      <c r="A91" s="65">
        <f>CONCATENATE("       Institución: ",'CARGA DE DATOS'!C140)</f>
        <v>0</v>
      </c>
    </row>
    <row r="92" ht="15">
      <c r="A92" s="65">
        <f>CONCATENATE("       Dirección Postal: ",'CARGA DE DATOS'!C141)</f>
        <v>0</v>
      </c>
    </row>
    <row r="93" ht="15">
      <c r="A93" s="65">
        <f>CONCATENATE("       E-mail: ",'CARGA DE DATOS'!C142)</f>
        <v>0</v>
      </c>
    </row>
    <row r="94" ht="3.75" customHeight="1"/>
    <row r="95" ht="15">
      <c r="A95" s="60" t="s">
        <v>220</v>
      </c>
    </row>
    <row r="96" ht="15">
      <c r="A96" s="2">
        <f>CONCATENATE("- ",'CARGA DE DATOS'!C148," - ",'CARGA DE DATOS'!C149)</f>
        <v>0</v>
      </c>
    </row>
    <row r="97" ht="15">
      <c r="A97" s="2">
        <f>CONCATENATE("- ",'CARGA DE DATOS'!C151," - ",'CARGA DE DATOS'!C152)</f>
        <v>0</v>
      </c>
    </row>
    <row r="98" ht="15">
      <c r="A98" s="2">
        <f>CONCATENATE("- ",'CARGA DE DATOS'!C154," - ",'CARGA DE DATOS'!C155)</f>
        <v>0</v>
      </c>
    </row>
    <row r="99" ht="6.75" customHeight="1"/>
    <row r="100" ht="15">
      <c r="A100" s="60" t="s">
        <v>221</v>
      </c>
    </row>
    <row r="101" spans="1:7" ht="34.5" customHeight="1">
      <c r="A101" s="84">
        <f>'CARGA DE DATOS'!C157</f>
        <v>0</v>
      </c>
      <c r="B101" s="84"/>
      <c r="C101" s="84"/>
      <c r="D101" s="84"/>
      <c r="E101" s="84"/>
      <c r="F101" s="84"/>
      <c r="G101" s="84"/>
    </row>
    <row r="102" spans="1:7" ht="15.75">
      <c r="A102" s="85" t="s">
        <v>222</v>
      </c>
      <c r="B102" s="86"/>
      <c r="C102" s="86"/>
      <c r="D102" s="86"/>
      <c r="E102" s="86"/>
      <c r="F102" s="86"/>
      <c r="G102" s="87"/>
    </row>
    <row r="103" spans="1:7" s="17" customFormat="1" ht="15">
      <c r="A103" s="88" t="s">
        <v>223</v>
      </c>
      <c r="G103" s="89"/>
    </row>
    <row r="104" spans="1:7" s="91" customFormat="1" ht="24.75" customHeight="1">
      <c r="A104" s="90" t="s">
        <v>224</v>
      </c>
      <c r="B104" s="90"/>
      <c r="C104" s="90"/>
      <c r="D104" s="90"/>
      <c r="E104" s="90"/>
      <c r="F104" s="90"/>
      <c r="G104" s="90"/>
    </row>
    <row r="106" s="17" customFormat="1" ht="15.75">
      <c r="A106" s="92"/>
    </row>
  </sheetData>
  <sheetProtection selectLockedCells="1" selectUnlockedCells="1"/>
  <mergeCells count="6">
    <mergeCell ref="A10:G10"/>
    <mergeCell ref="A45:G45"/>
    <mergeCell ref="A64:G64"/>
    <mergeCell ref="A76:G76"/>
    <mergeCell ref="A101:G101"/>
    <mergeCell ref="A104:G104"/>
  </mergeCells>
  <printOptions horizontalCentered="1"/>
  <pageMargins left="0.7701388888888889" right="0.5118055555555556" top="0.5909722222222222" bottom="0.7479166666666667" header="0.31527777777777777" footer="0.5118110236220472"/>
  <pageSetup horizontalDpi="300" verticalDpi="300" orientation="portrait" paperSize="9"/>
  <headerFooter alignWithMargins="0">
    <oddHeader>&amp;R&amp;"Arial,Normal"&amp;8Carátula Inscripción 2009 - &amp;P</oddHeader>
  </headerFooter>
  <rowBreaks count="1" manualBreakCount="1">
    <brk id="5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dc:creator>
  <cp:keywords/>
  <dc:description/>
  <cp:lastModifiedBy>MPG</cp:lastModifiedBy>
  <cp:lastPrinted>2012-04-26T13:43:33Z</cp:lastPrinted>
  <dcterms:created xsi:type="dcterms:W3CDTF">2009-01-20T20:52:29Z</dcterms:created>
  <dcterms:modified xsi:type="dcterms:W3CDTF">2024-03-15T16:34:59Z</dcterms:modified>
  <cp:category/>
  <cp:version/>
  <cp:contentType/>
  <cp:contentStatus/>
  <cp:revision>2</cp:revision>
</cp:coreProperties>
</file>