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2120" windowHeight="8415" activeTab="0"/>
  </bookViews>
  <sheets>
    <sheet name="CARGA DE DATOS" sheetId="1" r:id="rId1"/>
    <sheet name="VISTA PARA IMPRESIÓN" sheetId="2" r:id="rId2"/>
  </sheets>
  <definedNames>
    <definedName name="Casilla2" localSheetId="1">'VISTA PARA IMPRESIÓN'!$C$69</definedName>
    <definedName name="Casilla3" localSheetId="1">'VISTA PARA IMPRESIÓN'!#REF!</definedName>
    <definedName name="Casilla4" localSheetId="1">'VISTA PARA IMPRESIÓN'!#REF!</definedName>
    <definedName name="Casilla5" localSheetId="1">'VISTA PARA IMPRESIÓN'!$A$15</definedName>
    <definedName name="DocNro" localSheetId="1">'VISTA PARA IMPRESIÓN'!$A$20</definedName>
    <definedName name="Nacimiento" localSheetId="1">'VISTA PARA IMPRESIÓN'!$A$21</definedName>
    <definedName name="Nombre" localSheetId="1">'VISTA PARA IMPRESIÓN'!$A$19</definedName>
    <definedName name="sino">'CARGA DE DATOS'!$I$91:$I$100</definedName>
  </definedNames>
  <calcPr fullCalcOnLoad="1"/>
</workbook>
</file>

<file path=xl/comments1.xml><?xml version="1.0" encoding="utf-8"?>
<comments xmlns="http://schemas.openxmlformats.org/spreadsheetml/2006/main">
  <authors>
    <author>Luis</author>
    <author>NN</author>
    <author>WinuE</author>
  </authors>
  <commentList>
    <comment ref="C6" authorId="0">
      <text>
        <r>
          <rPr>
            <b/>
            <u val="single"/>
            <sz val="8"/>
            <rFont val="Tahoma"/>
            <family val="2"/>
          </rPr>
          <t xml:space="preserve">IMPORTANTE: </t>
        </r>
        <r>
          <rPr>
            <sz val="8"/>
            <rFont val="Tahoma"/>
            <family val="2"/>
          </rPr>
          <t xml:space="preserve">
Este campo se deja en blanco en la versión impresa, pero </t>
        </r>
        <r>
          <rPr>
            <b/>
            <sz val="8"/>
            <rFont val="Tahoma"/>
            <family val="2"/>
          </rPr>
          <t>debe completarse en la versión electrónica (una vez presentada la solicitud en Mesa de Entradas).</t>
        </r>
        <r>
          <rPr>
            <sz val="8"/>
            <rFont val="Tahoma"/>
            <family val="2"/>
          </rPr>
          <t xml:space="preserve">
</t>
        </r>
      </text>
    </comment>
    <comment ref="C7" authorId="0">
      <text>
        <r>
          <rPr>
            <sz val="10"/>
            <rFont val="Tahoma"/>
            <family val="2"/>
          </rPr>
          <t>Máximo 250 caracteres</t>
        </r>
      </text>
    </comment>
    <comment ref="C157" authorId="0">
      <text>
        <r>
          <rPr>
            <sz val="9"/>
            <rFont val="Tahoma"/>
            <family val="2"/>
          </rPr>
          <t>Incluya aquí toda aclaración a los datos cargados que considere pertinente</t>
        </r>
      </text>
    </comment>
    <comment ref="C130" authorId="1">
      <text>
        <r>
          <rPr>
            <sz val="8"/>
            <rFont val="Tahoma"/>
            <family val="2"/>
          </rPr>
          <t xml:space="preserve">Si sugiere evaluador, este campo es obligatorio
</t>
        </r>
      </text>
    </comment>
    <comment ref="C136" authorId="1">
      <text>
        <r>
          <rPr>
            <sz val="8"/>
            <rFont val="Tahoma"/>
            <family val="2"/>
          </rPr>
          <t>Si sugiere evaluador, este campo es obligatorio</t>
        </r>
      </text>
    </comment>
    <comment ref="C142" authorId="1">
      <text>
        <r>
          <rPr>
            <sz val="8"/>
            <rFont val="Tahoma"/>
            <family val="2"/>
          </rPr>
          <t>Si sugiere evaluador, este campo es obligatorio</t>
        </r>
      </text>
    </comment>
    <comment ref="C15" authorId="1">
      <text>
        <r>
          <rPr>
            <b/>
            <u val="single"/>
            <sz val="8"/>
            <rFont val="Tahoma"/>
            <family val="2"/>
          </rPr>
          <t>Areas de Conocimiento</t>
        </r>
        <r>
          <rPr>
            <sz val="8"/>
            <rFont val="Tahoma"/>
            <family val="2"/>
          </rPr>
          <t xml:space="preserve">
- B.O.C.S. y M. (= Biología Organísmica, Celular, Supramolecular y Molecular)
- Ecología
- Biodiversidad</t>
        </r>
      </text>
    </comment>
    <comment ref="C21" authorId="1">
      <text>
        <r>
          <rPr>
            <sz val="8"/>
            <rFont val="Tahoma"/>
            <family val="2"/>
          </rPr>
          <t xml:space="preserve">Ingrese el número usando puntos para separar unidades de mil y de millón. Ejemplo: </t>
        </r>
        <r>
          <rPr>
            <b/>
            <sz val="8"/>
            <rFont val="Tahoma"/>
            <family val="2"/>
          </rPr>
          <t>23.254.457</t>
        </r>
        <r>
          <rPr>
            <sz val="8"/>
            <rFont val="Tahoma"/>
            <family val="2"/>
          </rPr>
          <t xml:space="preserve"> (NO 23254457)
</t>
        </r>
      </text>
    </comment>
    <comment ref="C53" authorId="1">
      <text>
        <r>
          <rPr>
            <sz val="8"/>
            <rFont val="Tahoma"/>
            <family val="2"/>
          </rPr>
          <t xml:space="preserve">Separar centésimos usando una coma (Ejemplo: 7,89)
</t>
        </r>
      </text>
    </comment>
    <comment ref="B87" authorId="1">
      <text>
        <r>
          <rPr>
            <sz val="8"/>
            <rFont val="Tahoma"/>
            <family val="2"/>
          </rPr>
          <t xml:space="preserve">Este item tiene 3 renglones disponibles para su uso - según el caso puede emplearse 2 o los 3 para describir en forma precisa la Institución propuesta
</t>
        </r>
      </text>
    </comment>
    <comment ref="B58" authorId="1">
      <text>
        <r>
          <rPr>
            <sz val="8"/>
            <rFont val="Tahoma"/>
            <family val="2"/>
          </rPr>
          <t xml:space="preserve">Este item tiene 3 renglones disponibles para su uso - según el caso pueden emplearse 2 o los 3 para describir en forma precisa la Institución propuesta.
</t>
        </r>
      </text>
    </comment>
    <comment ref="B112" authorId="1">
      <text>
        <r>
          <rPr>
            <sz val="8"/>
            <rFont val="Tahoma"/>
            <family val="2"/>
          </rPr>
          <t xml:space="preserve">Este item tiene 3 renglones disponibles para su uso - según el caso puede emplearse 2 o los 3 para describir en forma precisa la Institución propuesta
</t>
        </r>
      </text>
    </comment>
    <comment ref="C114" authorId="1">
      <text>
        <r>
          <rPr>
            <sz val="8"/>
            <rFont val="Tahoma"/>
            <family val="2"/>
          </rPr>
          <t xml:space="preserve">Indicar en este renglón la dependencia Institucional de mayor rango (por ejemplo: Universidad; CONICET, etc.)
</t>
        </r>
      </text>
    </comment>
    <comment ref="A4" authorId="1">
      <text>
        <r>
          <rPr>
            <b/>
            <u val="single"/>
            <sz val="11"/>
            <rFont val="Tahoma"/>
            <family val="2"/>
          </rPr>
          <t>IMPORTANTE:</t>
        </r>
        <r>
          <rPr>
            <sz val="11"/>
            <rFont val="Tahoma"/>
            <family val="2"/>
          </rPr>
          <t xml:space="preserve"> al realizar la carga de datos se recomienda </t>
        </r>
        <r>
          <rPr>
            <u val="single"/>
            <sz val="11"/>
            <rFont val="Tahoma"/>
            <family val="2"/>
          </rPr>
          <t>evitar</t>
        </r>
        <r>
          <rPr>
            <sz val="11"/>
            <rFont val="Tahoma"/>
            <family val="2"/>
          </rPr>
          <t xml:space="preserve"> el uso de "COPY/PASTE". En caso de utilizarlo, verá que la celda puede cambiar de color. Si esto ocurre, es indispensable seleccionar la opción de pegado "COINCIDIR CON FORMATO DE DESTINO" (de lo contrario la celda quedará protegida y ya no se podrá modificar)
</t>
        </r>
      </text>
    </comment>
    <comment ref="C58" authorId="1">
      <text>
        <r>
          <rPr>
            <sz val="8"/>
            <rFont val="Tahoma"/>
            <family val="2"/>
          </rPr>
          <t>Especificar aquí el</t>
        </r>
        <r>
          <rPr>
            <b/>
            <sz val="8"/>
            <rFont val="Tahoma"/>
            <family val="2"/>
          </rPr>
          <t xml:space="preserve"> nivel más detallado </t>
        </r>
        <r>
          <rPr>
            <sz val="8"/>
            <rFont val="Tahoma"/>
            <family val="2"/>
          </rPr>
          <t xml:space="preserve">de la dependencia donde trabajará, </t>
        </r>
        <r>
          <rPr>
            <b/>
            <sz val="8"/>
            <rFont val="Tahoma"/>
            <family val="2"/>
          </rPr>
          <t xml:space="preserve">en forma completa y sin abreviar  </t>
        </r>
        <r>
          <rPr>
            <sz val="8"/>
            <rFont val="Tahoma"/>
            <family val="2"/>
          </rPr>
          <t xml:space="preserve">(por ejemplo: Cátedra o Laboratorio, etc.)
</t>
        </r>
      </text>
    </comment>
    <comment ref="C59" authorId="1">
      <text>
        <r>
          <rPr>
            <sz val="8"/>
            <rFont val="Tahoma"/>
            <family val="2"/>
          </rPr>
          <t xml:space="preserve">Aquí se indica </t>
        </r>
        <r>
          <rPr>
            <b/>
            <sz val="8"/>
            <rFont val="Tahoma"/>
            <family val="2"/>
          </rPr>
          <t>un nivel más abarcativo</t>
        </r>
        <r>
          <rPr>
            <sz val="8"/>
            <rFont val="Tahoma"/>
            <family val="2"/>
          </rPr>
          <t xml:space="preserve"> de la institución donde trabajará, en forma completa y sin abreviar  (por ejemplo: Facultad, etc.)
</t>
        </r>
      </text>
    </comment>
    <comment ref="C60" authorId="1">
      <text>
        <r>
          <rPr>
            <sz val="8"/>
            <rFont val="Tahoma"/>
            <family val="2"/>
          </rPr>
          <t xml:space="preserve">Indicar en este renglón la dependencia Institucional </t>
        </r>
        <r>
          <rPr>
            <b/>
            <sz val="8"/>
            <rFont val="Tahoma"/>
            <family val="2"/>
          </rPr>
          <t>de mayor rango</t>
        </r>
        <r>
          <rPr>
            <sz val="8"/>
            <rFont val="Tahoma"/>
            <family val="2"/>
          </rPr>
          <t xml:space="preserve"> (por ejemplo: Universidad; CONICET, etc.)
</t>
        </r>
      </text>
    </comment>
    <comment ref="C87" authorId="1">
      <text>
        <r>
          <rPr>
            <sz val="8"/>
            <rFont val="Tahoma"/>
            <family val="2"/>
          </rPr>
          <t>Especificar aquí el</t>
        </r>
        <r>
          <rPr>
            <b/>
            <sz val="8"/>
            <rFont val="Tahoma"/>
            <family val="2"/>
          </rPr>
          <t xml:space="preserve"> nivel más detallado </t>
        </r>
        <r>
          <rPr>
            <sz val="8"/>
            <rFont val="Tahoma"/>
            <family val="2"/>
          </rPr>
          <t xml:space="preserve">de la dependencia donde trabaja, </t>
        </r>
        <r>
          <rPr>
            <b/>
            <sz val="8"/>
            <rFont val="Tahoma"/>
            <family val="2"/>
          </rPr>
          <t xml:space="preserve">en forma completa y sin abreviar  </t>
        </r>
        <r>
          <rPr>
            <sz val="8"/>
            <rFont val="Tahoma"/>
            <family val="2"/>
          </rPr>
          <t xml:space="preserve">(por ejemplo: Cátedra o Laboratorio, etc.)
</t>
        </r>
      </text>
    </comment>
    <comment ref="C88" authorId="1">
      <text>
        <r>
          <rPr>
            <sz val="8"/>
            <rFont val="Tahoma"/>
            <family val="2"/>
          </rPr>
          <t xml:space="preserve">Aquí se indica </t>
        </r>
        <r>
          <rPr>
            <b/>
            <sz val="8"/>
            <rFont val="Tahoma"/>
            <family val="2"/>
          </rPr>
          <t>un nivel más abarcativo</t>
        </r>
        <r>
          <rPr>
            <sz val="8"/>
            <rFont val="Tahoma"/>
            <family val="2"/>
          </rPr>
          <t xml:space="preserve"> de la institución donde trabaja, en forma completa y sin abreviar  (por ejemplo: Facultad, etc.)
</t>
        </r>
      </text>
    </comment>
    <comment ref="C89" authorId="1">
      <text>
        <r>
          <rPr>
            <sz val="8"/>
            <rFont val="Tahoma"/>
            <family val="2"/>
          </rPr>
          <t xml:space="preserve">Indicar en este renglón la dependencia Institucional </t>
        </r>
        <r>
          <rPr>
            <b/>
            <sz val="8"/>
            <rFont val="Tahoma"/>
            <family val="2"/>
          </rPr>
          <t>de mayor rango</t>
        </r>
        <r>
          <rPr>
            <sz val="8"/>
            <rFont val="Tahoma"/>
            <family val="2"/>
          </rPr>
          <t xml:space="preserve"> (por ejemplo: Universidad; CONICET, etc.)
</t>
        </r>
      </text>
    </comment>
    <comment ref="C112" authorId="2">
      <text>
        <r>
          <rPr>
            <sz val="8"/>
            <rFont val="Tahoma"/>
            <family val="2"/>
          </rPr>
          <t xml:space="preserve">Especificar aquí el </t>
        </r>
        <r>
          <rPr>
            <b/>
            <sz val="8"/>
            <rFont val="Tahoma"/>
            <family val="2"/>
          </rPr>
          <t>nivel más detallado</t>
        </r>
        <r>
          <rPr>
            <sz val="8"/>
            <rFont val="Tahoma"/>
            <family val="2"/>
          </rPr>
          <t xml:space="preserve"> de la dependencia donde trabaja, en forma completa y sin abreviar  (por ejemplo: Cátedra o Laboratorio, etc.)</t>
        </r>
      </text>
    </comment>
    <comment ref="C113" authorId="1">
      <text>
        <r>
          <rPr>
            <sz val="8"/>
            <rFont val="Tahoma"/>
            <family val="2"/>
          </rPr>
          <t xml:space="preserve">Aquí se indica un nivel más abarcativo de la institución donde trabaja, en forma completa y sin abreviar  (por ejemplo: Facultad, etc.)
</t>
        </r>
      </text>
    </comment>
    <comment ref="A72" authorId="2">
      <text>
        <r>
          <rPr>
            <sz val="8"/>
            <rFont val="Tahoma"/>
            <family val="2"/>
          </rPr>
          <t>Solamente cuando el postulante posea un cargo rentado de planta permanente (Profesor, Jefe de Trabajos Prácticos, Auxiliar), sean interinos o por concurso.</t>
        </r>
        <r>
          <rPr>
            <b/>
            <sz val="8"/>
            <rFont val="Tahoma"/>
            <family val="2"/>
          </rPr>
          <t xml:space="preserve"> 
Elegir una de las siguientes opciones: 
- Docente de la Universidad Nacional de Córdoba (UNC)
- Docente en otra Universidad 
- No es docente universitario.
</t>
        </r>
        <r>
          <rPr>
            <sz val="8"/>
            <rFont val="Tahoma"/>
            <family val="2"/>
          </rPr>
          <t xml:space="preserve">
No indicar para adscripciones, pasantías, docencia ad-honorem o similares, ni para cargos docentes en otros niveles educativos.</t>
        </r>
        <r>
          <rPr>
            <sz val="8"/>
            <rFont val="Tahoma"/>
            <family val="2"/>
          </rPr>
          <t xml:space="preserve">
</t>
        </r>
      </text>
    </comment>
    <comment ref="C86" authorId="2">
      <text>
        <r>
          <rPr>
            <sz val="8"/>
            <rFont val="Tahoma"/>
            <family val="2"/>
          </rPr>
          <t xml:space="preserve">Proporcionar el número de </t>
        </r>
        <r>
          <rPr>
            <b/>
            <sz val="8"/>
            <rFont val="Tahoma"/>
            <family val="2"/>
          </rPr>
          <t>tesistas doctorales actualmente dirigidos y co-dirigidos</t>
        </r>
        <r>
          <rPr>
            <sz val="8"/>
            <rFont val="Tahoma"/>
            <family val="2"/>
          </rPr>
          <t>, que no hayan defendido su tesis (no contar aquí número de tesis terminadas).</t>
        </r>
      </text>
    </comment>
    <comment ref="C111" authorId="2">
      <text>
        <r>
          <rPr>
            <sz val="8"/>
            <rFont val="Tahoma"/>
            <family val="2"/>
          </rPr>
          <t xml:space="preserve">Proporcionar el número de </t>
        </r>
        <r>
          <rPr>
            <b/>
            <sz val="8"/>
            <rFont val="Tahoma"/>
            <family val="2"/>
          </rPr>
          <t>tesistas doctorales actualmente dirigidos y co-dirigidos</t>
        </r>
        <r>
          <rPr>
            <sz val="8"/>
            <rFont val="Tahoma"/>
            <family val="2"/>
          </rPr>
          <t>, que no hayan defendido su tesis (no contar aquí número de tesis terminadas).</t>
        </r>
      </text>
    </comment>
  </commentList>
</comments>
</file>

<file path=xl/comments2.xml><?xml version="1.0" encoding="utf-8"?>
<comments xmlns="http://schemas.openxmlformats.org/spreadsheetml/2006/main">
  <authors>
    <author>LUIS</author>
  </authors>
  <commentList>
    <comment ref="B102" authorId="0">
      <text>
        <r>
          <rPr>
            <sz val="9"/>
            <rFont val="Tahoma"/>
            <family val="2"/>
          </rPr>
          <t xml:space="preserve">La firma original sólo se requiere en el formulario impreso
</t>
        </r>
      </text>
    </comment>
  </commentList>
</comments>
</file>

<file path=xl/sharedStrings.xml><?xml version="1.0" encoding="utf-8"?>
<sst xmlns="http://schemas.openxmlformats.org/spreadsheetml/2006/main" count="281" uniqueCount="225">
  <si>
    <t>CARRERA DEL DOCTORADO EN CIENCIAS BIOLÓGICAS</t>
  </si>
  <si>
    <t>FACULTAD DE CIENCIAS EXACTAS, FÍSICAS Y NATURALES, UNIVERSIDAD NACIONAL DE CÓRDOBA</t>
  </si>
  <si>
    <t xml:space="preserve">CARÁTULA </t>
  </si>
  <si>
    <r>
      <t>TÍTULO DEL PLAN A DESARROLLAR</t>
    </r>
    <r>
      <rPr>
        <sz val="11"/>
        <color indexed="8"/>
        <rFont val="Arial"/>
        <family val="2"/>
      </rPr>
      <t xml:space="preserve"> </t>
    </r>
    <r>
      <rPr>
        <sz val="10"/>
        <color indexed="8"/>
        <rFont val="Arial"/>
        <family val="2"/>
      </rPr>
      <t>(máximo 250 caracteres)</t>
    </r>
  </si>
  <si>
    <t>palabra clave 3</t>
  </si>
  <si>
    <t>palabra clave 2</t>
  </si>
  <si>
    <t>palabra clave 1</t>
  </si>
  <si>
    <t>palabra clave 4</t>
  </si>
  <si>
    <t>palabra clave 5</t>
  </si>
  <si>
    <t>palabra clave 6</t>
  </si>
  <si>
    <t>Documento tipo</t>
  </si>
  <si>
    <t>DNI</t>
  </si>
  <si>
    <t>Domicilio particular</t>
  </si>
  <si>
    <t>Calle</t>
  </si>
  <si>
    <t>Piso</t>
  </si>
  <si>
    <t>Depto</t>
  </si>
  <si>
    <t>Localidad</t>
  </si>
  <si>
    <t>Provincia</t>
  </si>
  <si>
    <t>Telef. Caracteristica</t>
  </si>
  <si>
    <t>Telef. Número</t>
  </si>
  <si>
    <t>e-mail</t>
  </si>
  <si>
    <t>Titulo de grado</t>
  </si>
  <si>
    <t>Fecha de egreso</t>
  </si>
  <si>
    <t>Otros títulos</t>
  </si>
  <si>
    <t xml:space="preserve">  Domicilio particular</t>
  </si>
  <si>
    <r>
      <t>LUGAR DE TRABAJO PROPUESTO</t>
    </r>
  </si>
  <si>
    <t>Institución</t>
  </si>
  <si>
    <t>Dirección Postal</t>
  </si>
  <si>
    <t>E-Mail</t>
  </si>
  <si>
    <r>
      <rPr>
        <sz val="11"/>
        <color indexed="8"/>
        <rFont val="Arial"/>
        <family val="2"/>
      </rPr>
      <t xml:space="preserve">  </t>
    </r>
    <r>
      <rPr>
        <b/>
        <u val="single"/>
        <sz val="11"/>
        <color indexed="8"/>
        <rFont val="Arial"/>
        <family val="2"/>
      </rPr>
      <t>LUGAR DE TRABAJO PROPUESTO</t>
    </r>
    <r>
      <rPr>
        <sz val="11"/>
        <color indexed="8"/>
        <rFont val="Arial"/>
        <family val="2"/>
      </rPr>
      <t xml:space="preserve">: </t>
    </r>
    <r>
      <rPr>
        <sz val="10"/>
        <color indexed="8"/>
        <rFont val="Arial"/>
        <family val="2"/>
      </rPr>
      <t>(Adjuntar aval Institucional)</t>
    </r>
  </si>
  <si>
    <t xml:space="preserve">  ¿Es actualmente Becario? Indicar Institución, nombre del Director y del Codirector.       </t>
  </si>
  <si>
    <r>
      <t>DIRECTOR PROPUESTO</t>
    </r>
    <r>
      <rPr>
        <sz val="11"/>
        <color indexed="8"/>
        <rFont val="Arial"/>
        <family val="2"/>
      </rPr>
      <t xml:space="preserve"> </t>
    </r>
    <r>
      <rPr>
        <sz val="10"/>
        <color indexed="8"/>
        <rFont val="Arial"/>
        <family val="2"/>
      </rPr>
      <t>(Adjuntar: Currículum Vitae y carta de aceptación)</t>
    </r>
  </si>
  <si>
    <t>Titulo máximo</t>
  </si>
  <si>
    <t>Dirección postal</t>
  </si>
  <si>
    <r>
      <t xml:space="preserve">(Adjuntar: </t>
    </r>
    <r>
      <rPr>
        <u val="single"/>
        <sz val="10"/>
        <color indexed="8"/>
        <rFont val="Arial"/>
        <family val="2"/>
      </rPr>
      <t>justificación</t>
    </r>
    <r>
      <rPr>
        <sz val="10"/>
        <color indexed="8"/>
        <rFont val="Arial"/>
        <family val="2"/>
      </rPr>
      <t>, C.V. y aceptación)</t>
    </r>
  </si>
  <si>
    <t>Fecha de nacimiento</t>
  </si>
  <si>
    <t>Título máximo</t>
  </si>
  <si>
    <t>Expedido por</t>
  </si>
  <si>
    <t>Si</t>
  </si>
  <si>
    <t>No</t>
  </si>
  <si>
    <t>INVESTIGADORES SUGERIDOS COMO EVALUADORES</t>
  </si>
  <si>
    <t>Email</t>
  </si>
  <si>
    <r>
      <t>INVESTIGADORES RECUSADOS COMO EVALUADORES</t>
    </r>
  </si>
  <si>
    <r>
      <t xml:space="preserve">Observaciones </t>
    </r>
    <r>
      <rPr>
        <sz val="10"/>
        <color indexed="8"/>
        <rFont val="Arial"/>
        <family val="2"/>
      </rPr>
      <t>(aquí podrá incorporar otras aclaraciones que considere de importancia)</t>
    </r>
  </si>
  <si>
    <t>Firma del Solicitante</t>
  </si>
  <si>
    <t>Observaciones</t>
  </si>
  <si>
    <t>CI</t>
  </si>
  <si>
    <t>Pasaporte</t>
  </si>
  <si>
    <t>LE</t>
  </si>
  <si>
    <t>Sexo</t>
  </si>
  <si>
    <t>Femenino</t>
  </si>
  <si>
    <t>Masculino</t>
  </si>
  <si>
    <t>dni</t>
  </si>
  <si>
    <t>sexo</t>
  </si>
  <si>
    <t>locapart</t>
  </si>
  <si>
    <t>mailpart</t>
  </si>
  <si>
    <t>a</t>
  </si>
  <si>
    <t>b</t>
  </si>
  <si>
    <t>c</t>
  </si>
  <si>
    <t>l</t>
  </si>
  <si>
    <t>titulo</t>
  </si>
  <si>
    <t>fecnac</t>
  </si>
  <si>
    <t>direpart</t>
  </si>
  <si>
    <t>telepart</t>
  </si>
  <si>
    <t>armado</t>
  </si>
  <si>
    <t>localabo</t>
  </si>
  <si>
    <t>maillabo</t>
  </si>
  <si>
    <t>telelabo</t>
  </si>
  <si>
    <t>tesis</t>
  </si>
  <si>
    <t>B.O.C.S y M</t>
  </si>
  <si>
    <t>Ecología</t>
  </si>
  <si>
    <t>Biodiversidad</t>
  </si>
  <si>
    <t>Nombres</t>
  </si>
  <si>
    <t>Apellido</t>
  </si>
  <si>
    <t>apellidocodirector</t>
  </si>
  <si>
    <t>apellidodirector</t>
  </si>
  <si>
    <t>apellidoevaluador1</t>
  </si>
  <si>
    <t>apellidoevaluador2</t>
  </si>
  <si>
    <t>apellidoevaluador3</t>
  </si>
  <si>
    <t>codirectornombre</t>
  </si>
  <si>
    <t>evaluadornombre1</t>
  </si>
  <si>
    <t>evaluadornombre2</t>
  </si>
  <si>
    <t>evaluadornombre3</t>
  </si>
  <si>
    <t>titulodire</t>
  </si>
  <si>
    <t>cateconidire</t>
  </si>
  <si>
    <t>cateincedire</t>
  </si>
  <si>
    <t>localidaddire</t>
  </si>
  <si>
    <t>maildire</t>
  </si>
  <si>
    <t>teledire</t>
  </si>
  <si>
    <t>apenomdire</t>
  </si>
  <si>
    <t>direfecnac</t>
  </si>
  <si>
    <t>Categoría II</t>
  </si>
  <si>
    <t>Categoría I</t>
  </si>
  <si>
    <t>Categoría III</t>
  </si>
  <si>
    <t>Carga de datos</t>
  </si>
  <si>
    <t>Expedido por (Universidad)</t>
  </si>
  <si>
    <t>Área del Conocimiento</t>
  </si>
  <si>
    <r>
      <t>AREA TEMÁTICA DEL</t>
    </r>
    <r>
      <rPr>
        <u val="single"/>
        <sz val="10"/>
        <color indexed="8"/>
        <rFont val="Arial"/>
        <family val="2"/>
      </rPr>
      <t xml:space="preserve"> </t>
    </r>
    <r>
      <rPr>
        <b/>
        <u val="single"/>
        <sz val="10"/>
        <color indexed="8"/>
        <rFont val="Arial"/>
        <family val="2"/>
      </rPr>
      <t>TRABAJO DE INVESTIGACIÓN</t>
    </r>
    <r>
      <rPr>
        <sz val="10"/>
        <color indexed="8"/>
        <rFont val="Arial"/>
        <family val="2"/>
      </rPr>
      <t xml:space="preserve"> </t>
    </r>
  </si>
  <si>
    <t>e-mail alternativo</t>
  </si>
  <si>
    <t>Teléf. Caracteristica</t>
  </si>
  <si>
    <t>mailpartalte</t>
  </si>
  <si>
    <t>areaconocimiento</t>
  </si>
  <si>
    <t>telecodire</t>
  </si>
  <si>
    <t>apenomcodire</t>
  </si>
  <si>
    <t>codirefecnac</t>
  </si>
  <si>
    <t>titulocodire</t>
  </si>
  <si>
    <t>conicetcodire</t>
  </si>
  <si>
    <t>cateconicodire</t>
  </si>
  <si>
    <t>cateincecodire</t>
  </si>
  <si>
    <t>localidadcodire</t>
  </si>
  <si>
    <t>mailcodire</t>
  </si>
  <si>
    <t>No corresponde</t>
  </si>
  <si>
    <t>Profesor Consulto</t>
  </si>
  <si>
    <t>Profesor Emérito</t>
  </si>
  <si>
    <t>Profesor Adjunto</t>
  </si>
  <si>
    <t>Profesor Asociado</t>
  </si>
  <si>
    <t>Profesor Titular</t>
  </si>
  <si>
    <t>cargoprofedire</t>
  </si>
  <si>
    <t>cargoprofecodire</t>
  </si>
  <si>
    <t>Categoría IV</t>
  </si>
  <si>
    <t>Categoría V</t>
  </si>
  <si>
    <t>No categorizado</t>
  </si>
  <si>
    <t>Programa incentivo</t>
  </si>
  <si>
    <t>Teléf. Característica</t>
  </si>
  <si>
    <t>Investigador Contratado</t>
  </si>
  <si>
    <t>Investigador Superior</t>
  </si>
  <si>
    <t>Investigador Principal</t>
  </si>
  <si>
    <t>Investigador Independiente</t>
  </si>
  <si>
    <t>Investigador Adjunto</t>
  </si>
  <si>
    <t>Investigador Asistente</t>
  </si>
  <si>
    <t>No pertenece</t>
  </si>
  <si>
    <t>institueva1</t>
  </si>
  <si>
    <t>direccioneva1</t>
  </si>
  <si>
    <t>maileva1</t>
  </si>
  <si>
    <t>institueva2</t>
  </si>
  <si>
    <t>direccioneva2</t>
  </si>
  <si>
    <t>maileva2</t>
  </si>
  <si>
    <t>institueva3</t>
  </si>
  <si>
    <t>direccioneva3</t>
  </si>
  <si>
    <t>maileva3</t>
  </si>
  <si>
    <t>Apellido y nombre</t>
  </si>
  <si>
    <t>recusadonombre1</t>
  </si>
  <si>
    <t>recusadoinsti1</t>
  </si>
  <si>
    <t>recusadonombre3</t>
  </si>
  <si>
    <t>recusadoinsti3</t>
  </si>
  <si>
    <t>recusadonombre2</t>
  </si>
  <si>
    <t>recusadoinsti2</t>
  </si>
  <si>
    <t>observaciones</t>
  </si>
  <si>
    <t>expendiente</t>
  </si>
  <si>
    <t>palabraclave1</t>
  </si>
  <si>
    <t>palabraclave2</t>
  </si>
  <si>
    <t>parabraclave3</t>
  </si>
  <si>
    <t>palabraclave4</t>
  </si>
  <si>
    <t>palabraclave5</t>
  </si>
  <si>
    <t>palabraclave6</t>
  </si>
  <si>
    <t>tituloexpedido</t>
  </si>
  <si>
    <t>fechaegreso</t>
  </si>
  <si>
    <t>promedioaplazo</t>
  </si>
  <si>
    <t>otrotitulo</t>
  </si>
  <si>
    <t>actualbecario</t>
  </si>
  <si>
    <t>Categoria Conicet</t>
  </si>
  <si>
    <t>Tipo doc</t>
  </si>
  <si>
    <t>Area conocimiento</t>
  </si>
  <si>
    <t>Cargo Profesor</t>
  </si>
  <si>
    <t>LongitudTitulo</t>
  </si>
  <si>
    <t>Promedio con aplazos</t>
  </si>
  <si>
    <t>tipodni</t>
  </si>
  <si>
    <t>eva1apenom</t>
  </si>
  <si>
    <t>eva2apenom</t>
  </si>
  <si>
    <t>eva3apenom</t>
  </si>
  <si>
    <t>nombre</t>
  </si>
  <si>
    <t>directornombre</t>
  </si>
  <si>
    <t>Doctorado en Ciencias Biológicas</t>
  </si>
  <si>
    <r>
      <rPr>
        <b/>
        <sz val="11"/>
        <color indexed="8"/>
        <rFont val="Arial"/>
        <family val="2"/>
      </rPr>
      <t xml:space="preserve">  </t>
    </r>
    <r>
      <rPr>
        <b/>
        <u val="single"/>
        <sz val="11"/>
        <color indexed="8"/>
        <rFont val="Arial"/>
        <family val="2"/>
      </rPr>
      <t>POSTULANTE</t>
    </r>
    <r>
      <rPr>
        <sz val="11"/>
        <color indexed="8"/>
        <rFont val="Arial"/>
        <family val="2"/>
      </rPr>
      <t xml:space="preserve"> </t>
    </r>
    <r>
      <rPr>
        <sz val="10"/>
        <color indexed="8"/>
        <rFont val="Arial"/>
        <family val="2"/>
      </rPr>
      <t>(Adjuntar Currículum Vitae)</t>
    </r>
  </si>
  <si>
    <t>Programa de Incentivos</t>
  </si>
  <si>
    <t>Cargo Profesor universitario</t>
  </si>
  <si>
    <t>CONICET - CIC</t>
  </si>
  <si>
    <t>N° de Expediente</t>
  </si>
  <si>
    <t>Titulo del Plan</t>
  </si>
  <si>
    <t>Documento Nº</t>
  </si>
  <si>
    <t>Nº</t>
  </si>
  <si>
    <t>Código postal</t>
  </si>
  <si>
    <r>
      <t>Lugar de trabajo:</t>
    </r>
    <r>
      <rPr>
        <sz val="11"/>
        <color theme="1"/>
        <rFont val="Calibri"/>
        <family val="2"/>
      </rPr>
      <t xml:space="preserve"> Institución</t>
    </r>
  </si>
  <si>
    <t>Declaro con carácter de DECLARACIÓN JURADA que los datos consignados son veraces, y que las versiones impresa y electrónica contienen información idéntica.</t>
  </si>
  <si>
    <t>Si es actualmente Becario: Indicar Institución, Fecha de inicio, nombre del Director y del Codirector.</t>
  </si>
  <si>
    <t>¿Propone co-director?</t>
  </si>
  <si>
    <t>Otro</t>
  </si>
  <si>
    <t>direlabo2</t>
  </si>
  <si>
    <t>direlabo3</t>
  </si>
  <si>
    <t>direlabo4</t>
  </si>
  <si>
    <t>direlabo1</t>
  </si>
  <si>
    <t>domilabdire1</t>
  </si>
  <si>
    <t>domilabdire2</t>
  </si>
  <si>
    <t>domilabdire3</t>
  </si>
  <si>
    <t>domilabdire4</t>
  </si>
  <si>
    <t>domilabcodire1</t>
  </si>
  <si>
    <t>domilabcodire2</t>
  </si>
  <si>
    <t>domilabcodire3</t>
  </si>
  <si>
    <t>domilabcodire4</t>
  </si>
  <si>
    <t>Cargo docente Universitario</t>
  </si>
  <si>
    <t>Número de Tesistas en curso</t>
  </si>
  <si>
    <t>Facultad y denominación del cargo</t>
  </si>
  <si>
    <t>Beca / Cargo docente del postulante</t>
  </si>
  <si>
    <t>&lt;</t>
  </si>
  <si>
    <t>Docente UNC</t>
  </si>
  <si>
    <t>No es docente</t>
  </si>
  <si>
    <t>facudocente</t>
  </si>
  <si>
    <t>Docente otra Universidad</t>
  </si>
  <si>
    <t>nrotesistasdire</t>
  </si>
  <si>
    <t>nro tesistas</t>
  </si>
  <si>
    <t>más de 5</t>
  </si>
  <si>
    <t>Tesistas:</t>
  </si>
  <si>
    <t>doceunive</t>
  </si>
  <si>
    <r>
      <t>Cargo docente:</t>
    </r>
    <r>
      <rPr>
        <sz val="10"/>
        <color indexed="8"/>
        <rFont val="Arial"/>
        <family val="2"/>
      </rPr>
      <t>    </t>
    </r>
  </si>
  <si>
    <r>
      <rPr>
        <b/>
        <sz val="11"/>
        <color indexed="8"/>
        <rFont val="Arial"/>
        <family val="2"/>
      </rPr>
      <t xml:space="preserve"> </t>
    </r>
    <r>
      <rPr>
        <b/>
        <u val="single"/>
        <sz val="11"/>
        <color indexed="8"/>
        <rFont val="Arial"/>
        <family val="2"/>
      </rPr>
      <t>Beca</t>
    </r>
  </si>
  <si>
    <t>POSTULANTE: Datos personales</t>
  </si>
  <si>
    <t>DIRECTOR PROPUESTO (se lo considerará Director titular integrante de la Comisión Asesora)</t>
  </si>
  <si>
    <t>DIRECTOR ASOCIADO (se lo considerará Director suplente integrante de la Comisión Asesora)</t>
  </si>
  <si>
    <r>
      <t>DIRECTOR ASOCIADO</t>
    </r>
    <r>
      <rPr>
        <b/>
        <sz val="10"/>
        <color indexed="8"/>
        <rFont val="Arial"/>
        <family val="2"/>
      </rPr>
      <t>:</t>
    </r>
  </si>
  <si>
    <t>Lugar y fecha: ……………………….…   Firma: ……………………… Aclaración: ……….…………</t>
  </si>
  <si>
    <r>
      <t>INVESTIGADORES RECUSADOS COMO EVALUADORES</t>
    </r>
    <r>
      <rPr>
        <sz val="11"/>
        <color indexed="8"/>
        <rFont val="Arial"/>
        <family val="2"/>
      </rPr>
      <t xml:space="preserve"> </t>
    </r>
    <r>
      <rPr>
        <sz val="9"/>
        <color indexed="8"/>
        <rFont val="Arial"/>
        <family val="2"/>
      </rPr>
      <t>(nombre, apellido e institución)</t>
    </r>
  </si>
  <si>
    <t xml:space="preserve">  Domicilio legal</t>
  </si>
  <si>
    <t>Domicilio legal en la ciudad de Córdoba (según Art. 12 inc. b del relgamento 1100-HCD-2011)</t>
  </si>
  <si>
    <t>SOLICITUD DE INSCRIPCIÓN 2019</t>
  </si>
  <si>
    <r>
      <t>CARÁTULA</t>
    </r>
    <r>
      <rPr>
        <b/>
        <sz val="11"/>
        <rFont val="Calibri"/>
        <family val="2"/>
      </rPr>
      <t xml:space="preserve"> (Solicitud de Inscripción 2019</t>
    </r>
    <r>
      <rPr>
        <sz val="11"/>
        <rFont val="Calibri"/>
        <family val="2"/>
      </rPr>
      <t>)</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</si>
</sst>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2C0A]dddd\,\ dd&quot; de &quot;mmmm&quot; de &quot;yyyy"/>
    <numFmt numFmtId="185" formatCode="d/m/yy;@"/>
    <numFmt numFmtId="186" formatCode="dd/mm/yyyy;@"/>
    <numFmt numFmtId="187" formatCode="[$-2C0A]hh:mm:ss\ AM/PM"/>
    <numFmt numFmtId="188" formatCode="[$-F800]dddd\,\ mmmm\ dd\,\ yyyy"/>
  </numFmts>
  <fonts count="70">
    <font>
      <sz val="11"/>
      <color theme="1"/>
      <name val="Calibri"/>
      <family val="2"/>
    </font>
    <font>
      <sz val="11"/>
      <color indexed="8"/>
      <name val="Calibri"/>
      <family val="2"/>
    </font>
    <font>
      <sz val="10"/>
      <color indexed="8"/>
      <name val="Arial"/>
      <family val="2"/>
    </font>
    <font>
      <b/>
      <u val="single"/>
      <sz val="10"/>
      <color indexed="8"/>
      <name val="Arial"/>
      <family val="2"/>
    </font>
    <font>
      <sz val="11"/>
      <color indexed="8"/>
      <name val="Arial"/>
      <family val="2"/>
    </font>
    <font>
      <u val="single"/>
      <sz val="10"/>
      <color indexed="8"/>
      <name val="Arial"/>
      <family val="2"/>
    </font>
    <font>
      <b/>
      <u val="single"/>
      <sz val="11"/>
      <color indexed="8"/>
      <name val="Arial"/>
      <family val="2"/>
    </font>
    <font>
      <b/>
      <sz val="11"/>
      <color indexed="8"/>
      <name val="Arial"/>
      <family val="2"/>
    </font>
    <font>
      <sz val="9"/>
      <name val="Tahoma"/>
      <family val="2"/>
    </font>
    <font>
      <b/>
      <sz val="11"/>
      <color indexed="8"/>
      <name val="Calibri"/>
      <family val="2"/>
    </font>
    <font>
      <b/>
      <u val="single"/>
      <sz val="12"/>
      <color indexed="8"/>
      <name val="Arial"/>
      <family val="2"/>
    </font>
    <font>
      <sz val="12"/>
      <color indexed="8"/>
      <name val="Arial "/>
      <family val="0"/>
    </font>
    <font>
      <sz val="9"/>
      <color indexed="8"/>
      <name val="Arial"/>
      <family val="2"/>
    </font>
    <font>
      <sz val="14"/>
      <color indexed="8"/>
      <name val="Arial"/>
      <family val="2"/>
    </font>
    <font>
      <sz val="8"/>
      <color indexed="8"/>
      <name val="Arial"/>
      <family val="2"/>
    </font>
    <font>
      <b/>
      <sz val="12"/>
      <color indexed="8"/>
      <name val="Arial"/>
      <family val="2"/>
    </font>
    <font>
      <sz val="12"/>
      <color indexed="8"/>
      <name val="Arial"/>
      <family val="2"/>
    </font>
    <font>
      <sz val="8"/>
      <name val="Calibri"/>
      <family val="2"/>
    </font>
    <font>
      <b/>
      <sz val="11"/>
      <color indexed="12"/>
      <name val="Calibri"/>
      <family val="2"/>
    </font>
    <font>
      <b/>
      <sz val="22"/>
      <color indexed="12"/>
      <name val="Calibri"/>
      <family val="2"/>
    </font>
    <font>
      <sz val="8"/>
      <name val="Tahoma"/>
      <family val="2"/>
    </font>
    <font>
      <b/>
      <sz val="8"/>
      <name val="Tahoma"/>
      <family val="2"/>
    </font>
    <font>
      <sz val="10"/>
      <name val="Tahoma"/>
      <family val="2"/>
    </font>
    <font>
      <b/>
      <u val="single"/>
      <sz val="8"/>
      <name val="Tahoma"/>
      <family val="2"/>
    </font>
    <font>
      <sz val="8"/>
      <color indexed="8"/>
      <name val="Calibri"/>
      <family val="2"/>
    </font>
    <font>
      <b/>
      <sz val="10"/>
      <color indexed="8"/>
      <name val="Arial"/>
      <family val="2"/>
    </font>
    <font>
      <b/>
      <u val="single"/>
      <sz val="11"/>
      <name val="Tahoma"/>
      <family val="2"/>
    </font>
    <font>
      <sz val="11"/>
      <name val="Tahoma"/>
      <family val="2"/>
    </font>
    <font>
      <u val="single"/>
      <sz val="11"/>
      <name val="Tahoma"/>
      <family val="2"/>
    </font>
    <font>
      <b/>
      <sz val="12"/>
      <name val="Calibri"/>
      <family val="2"/>
    </font>
    <font>
      <b/>
      <sz val="11"/>
      <name val="Calibri"/>
      <family val="2"/>
    </font>
    <font>
      <sz val="11"/>
      <name val="Calibri"/>
      <family val="2"/>
    </font>
    <font>
      <b/>
      <sz val="22"/>
      <name val="Calibri"/>
      <family val="2"/>
    </font>
    <font>
      <b/>
      <sz val="22"/>
      <color indexed="43"/>
      <name val="Calibri"/>
      <family val="2"/>
    </font>
    <font>
      <sz val="11"/>
      <color indexed="9"/>
      <name val="Calibri"/>
      <family val="2"/>
    </font>
    <font>
      <u val="single"/>
      <sz val="11"/>
      <color indexed="1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
      <left style="thin">
        <color indexed="55"/>
      </left>
      <right style="thin">
        <color indexed="55"/>
      </right>
      <top style="medium"/>
      <bottom style="thin">
        <color indexed="55"/>
      </bottom>
    </border>
    <border>
      <left style="thin">
        <color indexed="55"/>
      </left>
      <right style="thin">
        <color indexed="55"/>
      </right>
      <top style="thin">
        <color indexed="55"/>
      </top>
      <bottom style="medium"/>
    </border>
    <border>
      <left style="thin">
        <color indexed="55"/>
      </left>
      <right style="thin">
        <color indexed="55"/>
      </right>
      <top style="thin">
        <color indexed="55"/>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105">
    <xf numFmtId="0" fontId="0" fillId="0" borderId="0" xfId="0" applyFont="1" applyAlignment="1">
      <alignment/>
    </xf>
    <xf numFmtId="0" fontId="0" fillId="0" borderId="0" xfId="0" applyAlignment="1">
      <alignment horizontal="right"/>
    </xf>
    <xf numFmtId="0" fontId="10" fillId="0" borderId="0" xfId="0" applyFont="1" applyAlignment="1">
      <alignment horizontal="center"/>
    </xf>
    <xf numFmtId="0" fontId="11" fillId="0" borderId="0" xfId="0" applyFont="1" applyAlignment="1">
      <alignment horizontal="center"/>
    </xf>
    <xf numFmtId="0" fontId="4" fillId="0" borderId="0" xfId="0" applyFont="1" applyAlignment="1">
      <alignment horizontal="center"/>
    </xf>
    <xf numFmtId="0" fontId="12" fillId="0" borderId="0" xfId="0" applyFont="1" applyAlignment="1">
      <alignment horizontal="center"/>
    </xf>
    <xf numFmtId="0" fontId="6" fillId="0" borderId="0" xfId="0" applyFont="1"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6" fillId="0" borderId="15" xfId="0" applyFont="1" applyBorder="1" applyAlignment="1">
      <alignment/>
    </xf>
    <xf numFmtId="0" fontId="0" fillId="0" borderId="16" xfId="0" applyBorder="1" applyAlignment="1">
      <alignment horizontal="right"/>
    </xf>
    <xf numFmtId="0" fontId="0" fillId="0" borderId="17" xfId="0" applyBorder="1" applyAlignment="1">
      <alignment horizontal="right"/>
    </xf>
    <xf numFmtId="0" fontId="9" fillId="0" borderId="15" xfId="0" applyFont="1" applyBorder="1" applyAlignment="1">
      <alignment horizontal="right"/>
    </xf>
    <xf numFmtId="0" fontId="2" fillId="0" borderId="16" xfId="0" applyFont="1" applyBorder="1" applyAlignment="1">
      <alignment/>
    </xf>
    <xf numFmtId="0" fontId="14" fillId="0" borderId="16" xfId="0" applyFont="1" applyBorder="1" applyAlignment="1">
      <alignment/>
    </xf>
    <xf numFmtId="0" fontId="9" fillId="0" borderId="11"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0" xfId="0" applyFont="1" applyBorder="1" applyAlignment="1">
      <alignment/>
    </xf>
    <xf numFmtId="0" fontId="2" fillId="0" borderId="10" xfId="0" applyFont="1" applyBorder="1" applyAlignment="1">
      <alignment/>
    </xf>
    <xf numFmtId="0" fontId="15"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horizontal="right"/>
    </xf>
    <xf numFmtId="0" fontId="4" fillId="0" borderId="0" xfId="0" applyFont="1" applyAlignment="1" applyProtection="1">
      <alignment/>
      <protection hidden="1"/>
    </xf>
    <xf numFmtId="14" fontId="0" fillId="0" borderId="0" xfId="0" applyNumberFormat="1" applyAlignment="1">
      <alignment/>
    </xf>
    <xf numFmtId="0" fontId="0" fillId="0" borderId="0" xfId="0" applyBorder="1" applyAlignment="1" applyProtection="1">
      <alignment horizontal="left"/>
      <protection locked="0"/>
    </xf>
    <xf numFmtId="0" fontId="0" fillId="0" borderId="0" xfId="0" applyAlignment="1">
      <alignment horizontal="left"/>
    </xf>
    <xf numFmtId="0" fontId="9" fillId="0" borderId="0" xfId="0" applyFont="1" applyAlignment="1">
      <alignment horizontal="center"/>
    </xf>
    <xf numFmtId="0" fontId="0" fillId="0" borderId="0" xfId="0" applyNumberFormat="1" applyAlignment="1">
      <alignment/>
    </xf>
    <xf numFmtId="0" fontId="0" fillId="0" borderId="0" xfId="0" applyBorder="1" applyAlignment="1" applyProtection="1">
      <alignment horizontal="right"/>
      <protection/>
    </xf>
    <xf numFmtId="0" fontId="0" fillId="0" borderId="0" xfId="0" applyBorder="1" applyAlignment="1" applyProtection="1">
      <alignment/>
      <protection/>
    </xf>
    <xf numFmtId="0" fontId="0" fillId="33" borderId="0" xfId="0" applyFill="1"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right"/>
      <protection/>
    </xf>
    <xf numFmtId="0" fontId="0" fillId="34" borderId="0" xfId="0" applyFill="1" applyBorder="1" applyAlignment="1" applyProtection="1">
      <alignment horizontal="left"/>
      <protection/>
    </xf>
    <xf numFmtId="14" fontId="0" fillId="34" borderId="0" xfId="0" applyNumberFormat="1" applyFill="1" applyBorder="1" applyAlignment="1" applyProtection="1">
      <alignment horizontal="left"/>
      <protection/>
    </xf>
    <xf numFmtId="14" fontId="0" fillId="0" borderId="0" xfId="0" applyNumberFormat="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13" fillId="0" borderId="0" xfId="0" applyFont="1" applyAlignment="1">
      <alignment horizontal="center" vertical="center"/>
    </xf>
    <xf numFmtId="0" fontId="4" fillId="0" borderId="0" xfId="0" applyFont="1" applyAlignment="1">
      <alignment/>
    </xf>
    <xf numFmtId="0" fontId="1" fillId="0" borderId="0" xfId="0" applyFont="1" applyAlignment="1">
      <alignment/>
    </xf>
    <xf numFmtId="0" fontId="15" fillId="0" borderId="0" xfId="0" applyFont="1" applyBorder="1" applyAlignment="1">
      <alignment/>
    </xf>
    <xf numFmtId="0" fontId="4" fillId="0" borderId="0" xfId="0" applyFont="1" applyAlignment="1">
      <alignment vertical="center"/>
    </xf>
    <xf numFmtId="0" fontId="0" fillId="0" borderId="0" xfId="0" applyAlignment="1">
      <alignment vertical="center"/>
    </xf>
    <xf numFmtId="0" fontId="9" fillId="0" borderId="16" xfId="0" applyFont="1" applyBorder="1" applyAlignment="1">
      <alignment horizontal="right"/>
    </xf>
    <xf numFmtId="0" fontId="2" fillId="0" borderId="22" xfId="0" applyFont="1" applyBorder="1" applyAlignment="1">
      <alignment/>
    </xf>
    <xf numFmtId="0" fontId="0" fillId="0" borderId="23" xfId="0" applyBorder="1" applyAlignment="1">
      <alignment wrapText="1"/>
    </xf>
    <xf numFmtId="0" fontId="0" fillId="35" borderId="0" xfId="0" applyFill="1" applyAlignment="1">
      <alignment/>
    </xf>
    <xf numFmtId="0" fontId="6" fillId="0" borderId="15" xfId="0" applyFont="1" applyBorder="1" applyAlignment="1">
      <alignment/>
    </xf>
    <xf numFmtId="0" fontId="0" fillId="0" borderId="16" xfId="0" applyBorder="1" applyAlignment="1">
      <alignment/>
    </xf>
    <xf numFmtId="0" fontId="6" fillId="0" borderId="16" xfId="0" applyFont="1" applyBorder="1" applyAlignment="1">
      <alignment/>
    </xf>
    <xf numFmtId="0" fontId="2" fillId="0" borderId="17" xfId="0" applyFont="1" applyBorder="1" applyAlignment="1">
      <alignment/>
    </xf>
    <xf numFmtId="0" fontId="0" fillId="36" borderId="24" xfId="0" applyFill="1" applyBorder="1" applyAlignment="1" applyProtection="1">
      <alignment horizontal="left"/>
      <protection locked="0"/>
    </xf>
    <xf numFmtId="0" fontId="0" fillId="36" borderId="24" xfId="0" applyFill="1" applyBorder="1" applyAlignment="1" applyProtection="1">
      <alignment/>
      <protection locked="0"/>
    </xf>
    <xf numFmtId="3" fontId="0" fillId="36" borderId="24" xfId="0" applyNumberFormat="1" applyFill="1" applyBorder="1" applyAlignment="1" applyProtection="1">
      <alignment horizontal="left"/>
      <protection locked="0"/>
    </xf>
    <xf numFmtId="0" fontId="0" fillId="36" borderId="24" xfId="0" applyFill="1" applyBorder="1" applyAlignment="1" applyProtection="1">
      <alignment/>
      <protection locked="0"/>
    </xf>
    <xf numFmtId="0" fontId="0" fillId="36" borderId="25" xfId="0" applyFill="1" applyBorder="1" applyAlignment="1" applyProtection="1">
      <alignment horizontal="left"/>
      <protection locked="0"/>
    </xf>
    <xf numFmtId="0" fontId="0" fillId="36" borderId="24" xfId="0" applyNumberFormat="1" applyFill="1" applyBorder="1" applyAlignment="1" applyProtection="1">
      <alignment horizontal="left"/>
      <protection locked="0"/>
    </xf>
    <xf numFmtId="0" fontId="0" fillId="36" borderId="26" xfId="0" applyFill="1" applyBorder="1" applyAlignment="1" applyProtection="1">
      <alignment horizontal="left"/>
      <protection locked="0"/>
    </xf>
    <xf numFmtId="14" fontId="0" fillId="36" borderId="24" xfId="0" applyNumberFormat="1" applyFill="1" applyBorder="1" applyAlignment="1" applyProtection="1">
      <alignment horizontal="left"/>
      <protection locked="0"/>
    </xf>
    <xf numFmtId="0" fontId="2" fillId="0" borderId="16" xfId="0" applyFont="1" applyBorder="1" applyAlignment="1">
      <alignment/>
    </xf>
    <xf numFmtId="0" fontId="6" fillId="0" borderId="16" xfId="0" applyFont="1" applyBorder="1" applyAlignment="1">
      <alignment/>
    </xf>
    <xf numFmtId="0" fontId="0" fillId="0" borderId="0" xfId="0" applyAlignment="1" applyProtection="1">
      <alignment horizontal="left"/>
      <protection/>
    </xf>
    <xf numFmtId="0" fontId="9" fillId="0" borderId="0" xfId="0" applyFont="1" applyAlignment="1">
      <alignment/>
    </xf>
    <xf numFmtId="0" fontId="0" fillId="0" borderId="0" xfId="0" applyBorder="1" applyAlignment="1">
      <alignment horizontal="left"/>
    </xf>
    <xf numFmtId="0" fontId="9" fillId="0" borderId="0" xfId="0" applyFont="1" applyBorder="1" applyAlignment="1">
      <alignment horizontal="right"/>
    </xf>
    <xf numFmtId="14" fontId="0" fillId="36" borderId="26" xfId="0" applyNumberFormat="1" applyFill="1" applyBorder="1" applyAlignment="1" applyProtection="1">
      <alignment horizontal="left"/>
      <protection locked="0"/>
    </xf>
    <xf numFmtId="0" fontId="34" fillId="0" borderId="0" xfId="0" applyFont="1" applyAlignment="1">
      <alignment/>
    </xf>
    <xf numFmtId="0" fontId="4" fillId="0" borderId="0" xfId="0" applyFont="1" applyBorder="1" applyAlignment="1">
      <alignment/>
    </xf>
    <xf numFmtId="0" fontId="0" fillId="37" borderId="0" xfId="0" applyFill="1" applyBorder="1" applyAlignment="1" applyProtection="1">
      <alignment/>
      <protection locked="0"/>
    </xf>
    <xf numFmtId="0" fontId="35" fillId="36" borderId="27" xfId="45" applyFont="1" applyFill="1" applyBorder="1" applyAlignment="1" applyProtection="1">
      <alignment/>
      <protection locked="0"/>
    </xf>
    <xf numFmtId="0" fontId="35" fillId="36" borderId="26" xfId="45" applyFont="1" applyFill="1" applyBorder="1" applyAlignment="1" applyProtection="1">
      <alignment/>
      <protection locked="0"/>
    </xf>
    <xf numFmtId="0" fontId="35" fillId="36" borderId="24" xfId="45" applyFont="1" applyFill="1" applyBorder="1" applyAlignment="1" applyProtection="1">
      <alignment horizontal="left"/>
      <protection locked="0"/>
    </xf>
    <xf numFmtId="0" fontId="6" fillId="0" borderId="15" xfId="0" applyFont="1" applyBorder="1" applyAlignment="1">
      <alignment/>
    </xf>
    <xf numFmtId="0" fontId="0" fillId="36" borderId="27" xfId="0" applyFill="1" applyBorder="1" applyAlignment="1" applyProtection="1">
      <alignment/>
      <protection locked="0"/>
    </xf>
    <xf numFmtId="0" fontId="0" fillId="36" borderId="13" xfId="0" applyFill="1" applyBorder="1" applyAlignment="1" applyProtection="1">
      <alignment horizontal="left"/>
      <protection locked="0"/>
    </xf>
    <xf numFmtId="0" fontId="9" fillId="0" borderId="15" xfId="0" applyFont="1" applyBorder="1" applyAlignment="1">
      <alignment horizontal="center"/>
    </xf>
    <xf numFmtId="0" fontId="9" fillId="0" borderId="10" xfId="0" applyFont="1" applyBorder="1" applyAlignment="1">
      <alignment horizontal="center"/>
    </xf>
    <xf numFmtId="0" fontId="18" fillId="35" borderId="15"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29" fillId="35" borderId="16" xfId="0" applyFont="1" applyFill="1" applyBorder="1" applyAlignment="1">
      <alignment horizontal="center" vertical="center" wrapText="1"/>
    </xf>
    <xf numFmtId="0" fontId="32" fillId="35" borderId="0" xfId="0" applyFont="1" applyFill="1" applyBorder="1" applyAlignment="1">
      <alignment horizontal="center" vertical="center" wrapText="1"/>
    </xf>
    <xf numFmtId="0" fontId="32" fillId="35" borderId="12" xfId="0" applyFont="1" applyFill="1" applyBorder="1" applyAlignment="1">
      <alignment horizontal="center" vertical="center" wrapText="1"/>
    </xf>
    <xf numFmtId="0" fontId="33" fillId="38" borderId="17" xfId="0" applyFont="1" applyFill="1" applyBorder="1" applyAlignment="1">
      <alignment horizontal="center" vertical="center" wrapText="1"/>
    </xf>
    <xf numFmtId="0" fontId="33" fillId="38" borderId="13" xfId="0" applyFont="1" applyFill="1" applyBorder="1" applyAlignment="1">
      <alignment horizontal="center" vertical="center" wrapText="1"/>
    </xf>
    <xf numFmtId="0" fontId="33" fillId="38" borderId="14" xfId="0" applyFont="1" applyFill="1" applyBorder="1" applyAlignment="1">
      <alignment horizontal="center" vertical="center" wrapText="1"/>
    </xf>
    <xf numFmtId="0" fontId="16" fillId="0" borderId="0" xfId="0" applyFont="1" applyAlignment="1">
      <alignment horizontal="left" vertical="top" wrapText="1"/>
    </xf>
    <xf numFmtId="49" fontId="4" fillId="0" borderId="0" xfId="0" applyNumberFormat="1" applyFont="1" applyAlignment="1">
      <alignment horizontal="left" vertical="top" wrapText="1"/>
    </xf>
    <xf numFmtId="0" fontId="24" fillId="0" borderId="28" xfId="0" applyFont="1" applyBorder="1" applyAlignment="1">
      <alignment horizontal="center" wrapText="1"/>
    </xf>
    <xf numFmtId="0" fontId="0" fillId="0" borderId="23" xfId="0" applyBorder="1" applyAlignment="1">
      <alignment horizontal="center" wrapText="1"/>
    </xf>
    <xf numFmtId="0" fontId="0" fillId="0" borderId="29" xfId="0" applyBorder="1" applyAlignment="1">
      <alignment horizontal="center" wrapText="1"/>
    </xf>
    <xf numFmtId="0" fontId="2" fillId="0" borderId="16"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133350</xdr:rowOff>
    </xdr:from>
    <xdr:to>
      <xdr:col>6</xdr:col>
      <xdr:colOff>762000</xdr:colOff>
      <xdr:row>42</xdr:row>
      <xdr:rowOff>47625</xdr:rowOff>
    </xdr:to>
    <xdr:sp>
      <xdr:nvSpPr>
        <xdr:cNvPr id="1" name="2 Rectángulo"/>
        <xdr:cNvSpPr>
          <a:spLocks/>
        </xdr:cNvSpPr>
      </xdr:nvSpPr>
      <xdr:spPr>
        <a:xfrm>
          <a:off x="38100" y="3019425"/>
          <a:ext cx="5448300" cy="44481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76200</xdr:colOff>
      <xdr:row>38</xdr:row>
      <xdr:rowOff>0</xdr:rowOff>
    </xdr:from>
    <xdr:ext cx="5353050" cy="666750"/>
    <xdr:sp>
      <xdr:nvSpPr>
        <xdr:cNvPr id="2" name="1 CuadroTexto"/>
        <xdr:cNvSpPr txBox="1">
          <a:spLocks noChangeArrowheads="1"/>
        </xdr:cNvSpPr>
      </xdr:nvSpPr>
      <xdr:spPr>
        <a:xfrm>
          <a:off x="76200" y="6762750"/>
          <a:ext cx="5353050" cy="666750"/>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800" b="0" i="0" u="none" baseline="0">
              <a:solidFill>
                <a:srgbClr val="000000"/>
              </a:solidFill>
            </a:rPr>
            <a:t>Artículo 15º: En caso que el postulante haya obtenido en su carrera de grado un promedio inferior a 7 (siete) puntos, así como en todos los casos en que los antecedentes sugieran que su formación en disciplinas biológicas deba ser reforzada, el Consejo podrá indicar hasta 3 (tres) asignaturas de grado afines al tema de Tesis, que el aspirante obligatoriamente deberá cursar en carácter de “alumno vocacional” o régimen equivalente, durante su dictado regular en una Universidad acreditada.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1:AB165"/>
  <sheetViews>
    <sheetView tabSelected="1" zoomScalePageLayoutView="0" workbookViewId="0" topLeftCell="A2">
      <selection activeCell="J9" sqref="J9"/>
    </sheetView>
  </sheetViews>
  <sheetFormatPr defaultColWidth="11.421875" defaultRowHeight="15"/>
  <cols>
    <col min="1" max="1" width="25.28125" style="1" customWidth="1"/>
    <col min="2" max="2" width="2.7109375" style="0" customWidth="1"/>
    <col min="3" max="3" width="33.140625" style="0" bestFit="1" customWidth="1"/>
    <col min="9" max="9" width="12.140625" style="0" customWidth="1"/>
    <col min="12" max="12" width="12.57421875" style="0" hidden="1" customWidth="1"/>
    <col min="13" max="16" width="11.421875" style="0" hidden="1" customWidth="1"/>
    <col min="17" max="17" width="26.00390625" style="0" hidden="1" customWidth="1"/>
    <col min="18" max="18" width="3.57421875" style="0" hidden="1" customWidth="1"/>
    <col min="19" max="19" width="11.8515625" style="0" hidden="1" customWidth="1"/>
    <col min="20" max="20" width="18.28125" style="0" hidden="1" customWidth="1"/>
    <col min="21" max="21" width="9.8515625" style="0" hidden="1" customWidth="1"/>
    <col min="22" max="22" width="10.00390625" style="0" hidden="1" customWidth="1"/>
    <col min="23" max="23" width="17.8515625" style="0" hidden="1" customWidth="1"/>
    <col min="24" max="24" width="17.140625" style="0" hidden="1" customWidth="1"/>
    <col min="25" max="25" width="11.421875" style="0" hidden="1" customWidth="1"/>
    <col min="26" max="26" width="11.8515625" style="0" hidden="1" customWidth="1"/>
    <col min="27" max="27" width="11.421875" style="0" hidden="1" customWidth="1"/>
  </cols>
  <sheetData>
    <row r="1" spans="1:12" ht="15.75" hidden="1" thickBot="1">
      <c r="A1" s="1" t="s">
        <v>56</v>
      </c>
      <c r="B1" t="s">
        <v>57</v>
      </c>
      <c r="C1" t="s">
        <v>58</v>
      </c>
      <c r="L1" t="s">
        <v>59</v>
      </c>
    </row>
    <row r="2" spans="1:6" ht="21.75" customHeight="1">
      <c r="A2" s="88" t="s">
        <v>172</v>
      </c>
      <c r="B2" s="89"/>
      <c r="C2" s="89"/>
      <c r="D2" s="89"/>
      <c r="E2" s="89"/>
      <c r="F2" s="90"/>
    </row>
    <row r="3" spans="1:6" ht="17.25" customHeight="1">
      <c r="A3" s="91" t="s">
        <v>224</v>
      </c>
      <c r="B3" s="92"/>
      <c r="C3" s="92"/>
      <c r="D3" s="92"/>
      <c r="E3" s="92"/>
      <c r="F3" s="93"/>
    </row>
    <row r="4" spans="1:6" ht="32.25" customHeight="1" thickBot="1">
      <c r="A4" s="94" t="s">
        <v>94</v>
      </c>
      <c r="B4" s="95"/>
      <c r="C4" s="95"/>
      <c r="D4" s="95"/>
      <c r="E4" s="95"/>
      <c r="F4" s="96"/>
    </row>
    <row r="5" ht="15"/>
    <row r="6" spans="1:27" ht="15">
      <c r="A6" s="1" t="s">
        <v>177</v>
      </c>
      <c r="C6" s="62"/>
      <c r="L6" t="s">
        <v>148</v>
      </c>
      <c r="M6">
        <v>1</v>
      </c>
      <c r="P6" t="s">
        <v>164</v>
      </c>
      <c r="Q6" s="36" t="s">
        <v>160</v>
      </c>
      <c r="R6" s="36"/>
      <c r="S6" s="36"/>
      <c r="T6" s="36" t="s">
        <v>122</v>
      </c>
      <c r="U6" s="36" t="s">
        <v>161</v>
      </c>
      <c r="V6" s="36" t="s">
        <v>49</v>
      </c>
      <c r="W6" s="36" t="s">
        <v>162</v>
      </c>
      <c r="X6" s="36" t="s">
        <v>163</v>
      </c>
      <c r="Y6" s="36" t="s">
        <v>199</v>
      </c>
      <c r="AA6" s="73" t="s">
        <v>209</v>
      </c>
    </row>
    <row r="7" spans="1:27" ht="15">
      <c r="A7" s="1" t="s">
        <v>178</v>
      </c>
      <c r="C7" s="62"/>
      <c r="L7" t="s">
        <v>68</v>
      </c>
      <c r="M7">
        <v>2</v>
      </c>
      <c r="P7">
        <v>250</v>
      </c>
      <c r="Q7" t="s">
        <v>130</v>
      </c>
      <c r="R7" t="s">
        <v>38</v>
      </c>
      <c r="S7" t="b">
        <v>1</v>
      </c>
      <c r="T7" t="s">
        <v>92</v>
      </c>
      <c r="U7" t="s">
        <v>11</v>
      </c>
      <c r="V7" t="s">
        <v>50</v>
      </c>
      <c r="W7" t="s">
        <v>69</v>
      </c>
      <c r="X7" t="s">
        <v>116</v>
      </c>
      <c r="Y7" t="s">
        <v>204</v>
      </c>
      <c r="AA7" s="35">
        <v>-1</v>
      </c>
    </row>
    <row r="8" spans="1:27" ht="15">
      <c r="A8" s="1" t="s">
        <v>6</v>
      </c>
      <c r="C8" s="62"/>
      <c r="L8" t="s">
        <v>149</v>
      </c>
      <c r="M8">
        <v>3</v>
      </c>
      <c r="Q8" t="s">
        <v>128</v>
      </c>
      <c r="R8" t="s">
        <v>39</v>
      </c>
      <c r="S8" t="b">
        <v>0</v>
      </c>
      <c r="T8" t="s">
        <v>91</v>
      </c>
      <c r="U8" t="s">
        <v>46</v>
      </c>
      <c r="V8" t="s">
        <v>51</v>
      </c>
      <c r="W8" t="s">
        <v>70</v>
      </c>
      <c r="X8" t="s">
        <v>115</v>
      </c>
      <c r="Y8" t="s">
        <v>207</v>
      </c>
      <c r="AA8" s="35">
        <v>-2</v>
      </c>
    </row>
    <row r="9" spans="1:27" ht="15">
      <c r="A9" s="1" t="s">
        <v>5</v>
      </c>
      <c r="C9" s="62"/>
      <c r="L9" t="s">
        <v>150</v>
      </c>
      <c r="M9">
        <v>4</v>
      </c>
      <c r="Q9" t="s">
        <v>129</v>
      </c>
      <c r="T9" t="s">
        <v>93</v>
      </c>
      <c r="U9" t="s">
        <v>47</v>
      </c>
      <c r="W9" t="s">
        <v>71</v>
      </c>
      <c r="X9" t="s">
        <v>114</v>
      </c>
      <c r="Y9" t="s">
        <v>205</v>
      </c>
      <c r="AA9" s="35">
        <v>-3</v>
      </c>
    </row>
    <row r="10" spans="1:27" ht="15">
      <c r="A10" s="1" t="s">
        <v>4</v>
      </c>
      <c r="C10" s="62"/>
      <c r="L10" t="s">
        <v>151</v>
      </c>
      <c r="M10">
        <v>5</v>
      </c>
      <c r="Q10" t="s">
        <v>124</v>
      </c>
      <c r="T10" t="s">
        <v>119</v>
      </c>
      <c r="U10" t="s">
        <v>48</v>
      </c>
      <c r="X10" t="s">
        <v>113</v>
      </c>
      <c r="AA10" s="35">
        <v>-4</v>
      </c>
    </row>
    <row r="11" spans="1:27" ht="15">
      <c r="A11" s="1" t="s">
        <v>7</v>
      </c>
      <c r="C11" s="62"/>
      <c r="L11" t="s">
        <v>152</v>
      </c>
      <c r="M11">
        <v>6</v>
      </c>
      <c r="Q11" t="s">
        <v>127</v>
      </c>
      <c r="T11" t="s">
        <v>120</v>
      </c>
      <c r="U11" t="s">
        <v>186</v>
      </c>
      <c r="X11" t="s">
        <v>112</v>
      </c>
      <c r="AA11" s="72">
        <v>-5</v>
      </c>
    </row>
    <row r="12" spans="1:27" ht="15">
      <c r="A12" s="1" t="s">
        <v>8</v>
      </c>
      <c r="C12" s="62"/>
      <c r="L12" t="s">
        <v>153</v>
      </c>
      <c r="M12">
        <v>7</v>
      </c>
      <c r="Q12" t="s">
        <v>126</v>
      </c>
      <c r="T12" t="s">
        <v>121</v>
      </c>
      <c r="X12" t="s">
        <v>111</v>
      </c>
      <c r="AA12" s="41" t="s">
        <v>210</v>
      </c>
    </row>
    <row r="13" spans="1:17" ht="15">
      <c r="A13" s="1" t="s">
        <v>9</v>
      </c>
      <c r="C13" s="62"/>
      <c r="L13" t="s">
        <v>154</v>
      </c>
      <c r="M13">
        <v>8</v>
      </c>
      <c r="Q13" t="s">
        <v>125</v>
      </c>
    </row>
    <row r="14" ht="15"/>
    <row r="15" spans="1:13" ht="15">
      <c r="A15" s="1" t="s">
        <v>96</v>
      </c>
      <c r="C15" s="63"/>
      <c r="L15" t="s">
        <v>101</v>
      </c>
      <c r="M15">
        <v>9</v>
      </c>
    </row>
    <row r="16" ht="15.75" thickBot="1"/>
    <row r="17" spans="1:6" ht="15">
      <c r="A17" s="86" t="s">
        <v>215</v>
      </c>
      <c r="B17" s="87"/>
      <c r="C17" s="87"/>
      <c r="D17" s="87"/>
      <c r="E17" s="87"/>
      <c r="F17" s="11"/>
    </row>
    <row r="18" spans="1:9" ht="15">
      <c r="A18" s="17" t="s">
        <v>73</v>
      </c>
      <c r="B18" s="31"/>
      <c r="C18" s="62"/>
      <c r="D18" s="12"/>
      <c r="E18" s="12"/>
      <c r="F18" s="13"/>
      <c r="I18" s="33"/>
    </row>
    <row r="19" spans="1:9" ht="15">
      <c r="A19" s="17" t="s">
        <v>72</v>
      </c>
      <c r="B19" s="31"/>
      <c r="C19" s="62"/>
      <c r="D19" s="12"/>
      <c r="E19" s="12"/>
      <c r="F19" s="13"/>
      <c r="I19" s="37"/>
    </row>
    <row r="20" spans="1:13" ht="15">
      <c r="A20" s="17" t="s">
        <v>10</v>
      </c>
      <c r="C20" s="62"/>
      <c r="D20" s="12"/>
      <c r="E20" s="12"/>
      <c r="F20" s="13"/>
      <c r="L20" t="s">
        <v>166</v>
      </c>
      <c r="M20">
        <v>11</v>
      </c>
    </row>
    <row r="21" spans="1:13" ht="15">
      <c r="A21" s="17" t="s">
        <v>179</v>
      </c>
      <c r="C21" s="64"/>
      <c r="D21" s="12"/>
      <c r="E21" s="12"/>
      <c r="F21" s="13"/>
      <c r="L21" t="s">
        <v>52</v>
      </c>
      <c r="M21">
        <v>12</v>
      </c>
    </row>
    <row r="22" spans="1:13" ht="15">
      <c r="A22" s="17" t="s">
        <v>49</v>
      </c>
      <c r="C22" s="62"/>
      <c r="D22" s="12"/>
      <c r="E22" s="12"/>
      <c r="F22" s="13"/>
      <c r="L22" t="s">
        <v>53</v>
      </c>
      <c r="M22">
        <v>13</v>
      </c>
    </row>
    <row r="23" spans="1:28" ht="15.75" thickBot="1">
      <c r="A23" s="18" t="s">
        <v>35</v>
      </c>
      <c r="B23" s="14"/>
      <c r="C23" s="76"/>
      <c r="D23" s="14"/>
      <c r="E23" s="14"/>
      <c r="F23" s="15"/>
      <c r="H23" s="33"/>
      <c r="I23" s="33"/>
      <c r="AB23" s="33"/>
    </row>
    <row r="24" spans="1:13" s="41" customFormat="1" ht="15" hidden="1">
      <c r="A24" s="38"/>
      <c r="B24" s="46"/>
      <c r="C24" s="44" t="str">
        <f>CONCATENATE(C18,", ",C19)</f>
        <v>, </v>
      </c>
      <c r="D24" s="39"/>
      <c r="E24" s="39"/>
      <c r="F24" s="39"/>
      <c r="H24" s="45"/>
      <c r="I24" s="45"/>
      <c r="L24" s="41" t="s">
        <v>170</v>
      </c>
      <c r="M24" s="41">
        <v>10</v>
      </c>
    </row>
    <row r="25" spans="1:13" s="41" customFormat="1" ht="15" hidden="1">
      <c r="A25" s="38"/>
      <c r="B25" s="46"/>
      <c r="C25" s="44" t="str">
        <f>CONCATENATE(DAY(C23),"/",MONTH(C23),"/",YEAR(C23))</f>
        <v>0/1/1900</v>
      </c>
      <c r="D25" s="39"/>
      <c r="E25" s="39"/>
      <c r="F25" s="39"/>
      <c r="H25" s="45"/>
      <c r="I25" s="45"/>
      <c r="L25" s="41" t="s">
        <v>61</v>
      </c>
      <c r="M25" s="41">
        <v>14</v>
      </c>
    </row>
    <row r="26" ht="15.75" thickBot="1"/>
    <row r="27" spans="1:6" ht="15">
      <c r="A27" s="86" t="s">
        <v>12</v>
      </c>
      <c r="B27" s="87"/>
      <c r="C27" s="87"/>
      <c r="D27" s="87"/>
      <c r="E27" s="87"/>
      <c r="F27" s="11"/>
    </row>
    <row r="28" spans="1:6" ht="15">
      <c r="A28" s="17" t="s">
        <v>13</v>
      </c>
      <c r="B28" s="12"/>
      <c r="C28" s="65"/>
      <c r="D28" s="12"/>
      <c r="E28" s="12"/>
      <c r="F28" s="13"/>
    </row>
    <row r="29" spans="1:6" ht="15">
      <c r="A29" s="17" t="s">
        <v>180</v>
      </c>
      <c r="B29" s="12"/>
      <c r="C29" s="62"/>
      <c r="D29" s="12"/>
      <c r="E29" s="12"/>
      <c r="F29" s="13"/>
    </row>
    <row r="30" spans="1:6" ht="15">
      <c r="A30" s="17" t="s">
        <v>14</v>
      </c>
      <c r="B30" s="12"/>
      <c r="C30" s="62"/>
      <c r="D30" s="12"/>
      <c r="E30" s="12"/>
      <c r="F30" s="13"/>
    </row>
    <row r="31" spans="1:6" ht="15">
      <c r="A31" s="17" t="s">
        <v>15</v>
      </c>
      <c r="B31" s="12"/>
      <c r="C31" s="62"/>
      <c r="D31" s="12"/>
      <c r="E31" s="12"/>
      <c r="F31" s="13"/>
    </row>
    <row r="32" spans="1:12" ht="15">
      <c r="A32" s="17" t="s">
        <v>16</v>
      </c>
      <c r="B32" s="12"/>
      <c r="C32" s="65"/>
      <c r="D32" s="12"/>
      <c r="E32" s="12"/>
      <c r="F32" s="13"/>
      <c r="L32" t="s">
        <v>54</v>
      </c>
    </row>
    <row r="33" spans="1:6" ht="15">
      <c r="A33" s="17" t="s">
        <v>17</v>
      </c>
      <c r="B33" s="12"/>
      <c r="C33" s="65"/>
      <c r="D33" s="12"/>
      <c r="E33" s="12"/>
      <c r="F33" s="13"/>
    </row>
    <row r="34" spans="1:6" ht="15">
      <c r="A34" s="17" t="s">
        <v>181</v>
      </c>
      <c r="B34" s="12"/>
      <c r="C34" s="62"/>
      <c r="D34" s="12"/>
      <c r="E34" s="12"/>
      <c r="F34" s="13"/>
    </row>
    <row r="35" spans="1:6" ht="15">
      <c r="A35" s="17" t="s">
        <v>18</v>
      </c>
      <c r="B35" s="12"/>
      <c r="C35" s="62"/>
      <c r="D35" s="12"/>
      <c r="E35" s="12"/>
      <c r="F35" s="13"/>
    </row>
    <row r="36" spans="1:6" ht="15">
      <c r="A36" s="17" t="s">
        <v>19</v>
      </c>
      <c r="B36" s="12"/>
      <c r="C36" s="62"/>
      <c r="D36" s="12"/>
      <c r="E36" s="12"/>
      <c r="F36" s="13"/>
    </row>
    <row r="37" spans="1:13" ht="15">
      <c r="A37" s="17" t="s">
        <v>20</v>
      </c>
      <c r="B37" s="12"/>
      <c r="C37" s="80"/>
      <c r="D37" s="12"/>
      <c r="E37" s="12"/>
      <c r="F37" s="13"/>
      <c r="L37" t="s">
        <v>55</v>
      </c>
      <c r="M37">
        <v>17</v>
      </c>
    </row>
    <row r="38" spans="1:13" ht="15.75" thickBot="1">
      <c r="A38" s="18" t="s">
        <v>98</v>
      </c>
      <c r="B38" s="14"/>
      <c r="C38" s="81"/>
      <c r="D38" s="14"/>
      <c r="E38" s="14"/>
      <c r="F38" s="15"/>
      <c r="L38" t="s">
        <v>100</v>
      </c>
      <c r="M38">
        <v>18</v>
      </c>
    </row>
    <row r="39" spans="1:13" ht="15" hidden="1">
      <c r="A39" s="31" t="s">
        <v>64</v>
      </c>
      <c r="B39" s="12"/>
      <c r="C39" s="32" t="str">
        <f>CONCATENATE(C28,". Nro: ",C29," Piso: ",C30," Dpto: ",C31)</f>
        <v>. Nro:  Piso:  Dpto: </v>
      </c>
      <c r="D39" s="12"/>
      <c r="E39" s="12"/>
      <c r="F39" s="12"/>
      <c r="L39" t="s">
        <v>62</v>
      </c>
      <c r="M39">
        <v>15</v>
      </c>
    </row>
    <row r="40" spans="1:13" ht="15" hidden="1">
      <c r="A40" s="31" t="s">
        <v>64</v>
      </c>
      <c r="B40" s="47"/>
      <c r="C40" s="32" t="str">
        <f>CONCATENATE("0",C35,"-",C36)</f>
        <v>0-</v>
      </c>
      <c r="D40" s="12"/>
      <c r="E40" s="12"/>
      <c r="F40" s="12"/>
      <c r="L40" t="s">
        <v>63</v>
      </c>
      <c r="M40">
        <v>16</v>
      </c>
    </row>
    <row r="41" ht="15.75" thickBot="1"/>
    <row r="42" spans="1:6" ht="15">
      <c r="A42" s="86" t="s">
        <v>222</v>
      </c>
      <c r="B42" s="87"/>
      <c r="C42" s="87"/>
      <c r="D42" s="87"/>
      <c r="E42" s="87"/>
      <c r="F42" s="11"/>
    </row>
    <row r="43" spans="1:6" ht="15">
      <c r="A43" s="17" t="s">
        <v>13</v>
      </c>
      <c r="B43" s="12"/>
      <c r="C43" s="65"/>
      <c r="D43" s="12"/>
      <c r="E43" s="12"/>
      <c r="F43" s="13"/>
    </row>
    <row r="44" spans="1:6" ht="15">
      <c r="A44" s="17" t="s">
        <v>180</v>
      </c>
      <c r="B44" s="12"/>
      <c r="C44" s="62"/>
      <c r="D44" s="12"/>
      <c r="E44" s="12"/>
      <c r="F44" s="13"/>
    </row>
    <row r="45" spans="1:6" ht="15">
      <c r="A45" s="17" t="s">
        <v>14</v>
      </c>
      <c r="B45" s="12"/>
      <c r="C45" s="62"/>
      <c r="D45" s="12"/>
      <c r="E45" s="12"/>
      <c r="F45" s="13"/>
    </row>
    <row r="46" spans="1:6" ht="15">
      <c r="A46" s="17" t="s">
        <v>15</v>
      </c>
      <c r="B46" s="12"/>
      <c r="C46" s="62"/>
      <c r="D46" s="12"/>
      <c r="E46" s="12"/>
      <c r="F46" s="13"/>
    </row>
    <row r="47" spans="1:12" ht="15">
      <c r="A47" s="17" t="s">
        <v>16</v>
      </c>
      <c r="B47" s="12"/>
      <c r="C47" s="84"/>
      <c r="D47" s="12"/>
      <c r="E47" s="12"/>
      <c r="F47" s="13"/>
      <c r="L47" t="s">
        <v>54</v>
      </c>
    </row>
    <row r="48" spans="1:6" ht="15.75" thickBot="1">
      <c r="A48" s="18" t="s">
        <v>19</v>
      </c>
      <c r="B48" s="14"/>
      <c r="C48" s="85"/>
      <c r="D48" s="14"/>
      <c r="E48" s="14"/>
      <c r="F48" s="15"/>
    </row>
    <row r="49" ht="15.75" thickBot="1"/>
    <row r="50" spans="1:13" ht="15">
      <c r="A50" s="19" t="s">
        <v>21</v>
      </c>
      <c r="B50" s="10"/>
      <c r="C50" s="66"/>
      <c r="D50" s="10"/>
      <c r="E50" s="10"/>
      <c r="F50" s="11"/>
      <c r="L50" t="s">
        <v>60</v>
      </c>
      <c r="M50">
        <v>19</v>
      </c>
    </row>
    <row r="51" spans="1:13" ht="15">
      <c r="A51" s="17" t="s">
        <v>95</v>
      </c>
      <c r="B51" s="47"/>
      <c r="C51" s="62"/>
      <c r="D51" s="12"/>
      <c r="E51" s="12"/>
      <c r="F51" s="13"/>
      <c r="L51" t="s">
        <v>155</v>
      </c>
      <c r="M51">
        <v>20</v>
      </c>
    </row>
    <row r="52" spans="1:6" ht="15">
      <c r="A52" s="17" t="s">
        <v>22</v>
      </c>
      <c r="B52" s="12"/>
      <c r="C52" s="67"/>
      <c r="D52" s="12"/>
      <c r="E52" s="12"/>
      <c r="F52" s="13"/>
    </row>
    <row r="53" spans="1:13" ht="15">
      <c r="A53" s="17" t="s">
        <v>165</v>
      </c>
      <c r="B53" s="47"/>
      <c r="C53" s="62"/>
      <c r="D53" s="12"/>
      <c r="E53" s="12"/>
      <c r="F53" s="13"/>
      <c r="L53" t="s">
        <v>157</v>
      </c>
      <c r="M53">
        <v>22</v>
      </c>
    </row>
    <row r="54" spans="1:13" ht="15.75" thickBot="1">
      <c r="A54" s="18" t="s">
        <v>23</v>
      </c>
      <c r="B54" s="14"/>
      <c r="C54" s="68"/>
      <c r="D54" s="14"/>
      <c r="E54" s="14"/>
      <c r="F54" s="15"/>
      <c r="L54" t="s">
        <v>158</v>
      </c>
      <c r="M54">
        <v>23</v>
      </c>
    </row>
    <row r="55" spans="1:13" ht="15" hidden="1">
      <c r="A55" s="31"/>
      <c r="B55" s="47"/>
      <c r="C55" s="43" t="str">
        <f>DAY(C52)&amp;"/"&amp;MONTH(C52)&amp;"/"&amp;YEAR(C52)</f>
        <v>0/1/1900</v>
      </c>
      <c r="D55" s="12"/>
      <c r="E55" s="12"/>
      <c r="F55" s="12"/>
      <c r="L55" t="s">
        <v>156</v>
      </c>
      <c r="M55">
        <v>21</v>
      </c>
    </row>
    <row r="56" ht="15.75" thickBot="1"/>
    <row r="57" spans="1:6" ht="15">
      <c r="A57" s="86" t="s">
        <v>25</v>
      </c>
      <c r="B57" s="87"/>
      <c r="C57" s="87"/>
      <c r="D57" s="87"/>
      <c r="E57" s="87"/>
      <c r="F57" s="11"/>
    </row>
    <row r="58" spans="1:13" ht="15">
      <c r="A58" s="17" t="s">
        <v>26</v>
      </c>
      <c r="B58" s="57"/>
      <c r="C58" s="62"/>
      <c r="D58" s="12"/>
      <c r="E58" s="12"/>
      <c r="F58" s="13"/>
      <c r="L58" t="s">
        <v>190</v>
      </c>
      <c r="M58">
        <v>24</v>
      </c>
    </row>
    <row r="59" spans="1:12" ht="15">
      <c r="A59" s="17"/>
      <c r="B59" s="57"/>
      <c r="C59" s="62"/>
      <c r="D59" s="12"/>
      <c r="E59" s="12"/>
      <c r="F59" s="13"/>
      <c r="L59" t="s">
        <v>187</v>
      </c>
    </row>
    <row r="60" spans="1:12" ht="15">
      <c r="A60" s="17"/>
      <c r="B60" s="57"/>
      <c r="C60" s="62"/>
      <c r="D60" s="12"/>
      <c r="E60" s="12"/>
      <c r="F60" s="13"/>
      <c r="L60" t="s">
        <v>188</v>
      </c>
    </row>
    <row r="61" spans="1:13" ht="15">
      <c r="A61" s="17" t="s">
        <v>27</v>
      </c>
      <c r="C61" s="62"/>
      <c r="D61" s="12"/>
      <c r="E61" s="12"/>
      <c r="F61" s="13"/>
      <c r="L61" t="s">
        <v>189</v>
      </c>
      <c r="M61">
        <v>25</v>
      </c>
    </row>
    <row r="62" spans="1:13" ht="15">
      <c r="A62" s="17" t="s">
        <v>16</v>
      </c>
      <c r="C62" s="62"/>
      <c r="D62" s="12"/>
      <c r="E62" s="12"/>
      <c r="F62" s="13"/>
      <c r="L62" t="s">
        <v>65</v>
      </c>
      <c r="M62">
        <v>26</v>
      </c>
    </row>
    <row r="63" spans="1:6" ht="15">
      <c r="A63" s="17" t="s">
        <v>17</v>
      </c>
      <c r="C63" s="62"/>
      <c r="D63" s="12"/>
      <c r="E63" s="12"/>
      <c r="F63" s="13"/>
    </row>
    <row r="64" spans="1:13" ht="15">
      <c r="A64" s="17" t="s">
        <v>28</v>
      </c>
      <c r="C64" s="82"/>
      <c r="D64" s="12"/>
      <c r="E64" s="12"/>
      <c r="F64" s="13"/>
      <c r="L64" t="s">
        <v>66</v>
      </c>
      <c r="M64">
        <v>27</v>
      </c>
    </row>
    <row r="65" spans="1:6" ht="15">
      <c r="A65" s="17" t="s">
        <v>99</v>
      </c>
      <c r="B65" s="12"/>
      <c r="C65" s="62"/>
      <c r="D65" s="12"/>
      <c r="E65" s="12"/>
      <c r="F65" s="13"/>
    </row>
    <row r="66" spans="1:6" ht="15.75" thickBot="1">
      <c r="A66" s="18" t="s">
        <v>19</v>
      </c>
      <c r="B66" s="14"/>
      <c r="C66" s="68"/>
      <c r="D66" s="14"/>
      <c r="E66" s="14"/>
      <c r="F66" s="15"/>
    </row>
    <row r="67" spans="1:13" ht="12" customHeight="1" hidden="1">
      <c r="A67" s="31"/>
      <c r="B67" s="12"/>
      <c r="C67" s="40" t="str">
        <f>CONCATENATE("0",C65,"-",C66)</f>
        <v>0-</v>
      </c>
      <c r="D67" s="12"/>
      <c r="E67" s="12"/>
      <c r="F67" s="12"/>
      <c r="L67" t="s">
        <v>67</v>
      </c>
      <c r="M67">
        <v>28</v>
      </c>
    </row>
    <row r="68" ht="15.75" thickBot="1"/>
    <row r="69" spans="1:6" ht="15">
      <c r="A69" s="86" t="s">
        <v>202</v>
      </c>
      <c r="B69" s="87"/>
      <c r="C69" s="87"/>
      <c r="D69" s="87"/>
      <c r="E69" s="87"/>
      <c r="F69" s="22"/>
    </row>
    <row r="70" spans="1:6" ht="15">
      <c r="A70" s="20" t="s">
        <v>184</v>
      </c>
      <c r="B70" s="12"/>
      <c r="C70" s="12"/>
      <c r="D70" s="12"/>
      <c r="E70" s="12"/>
      <c r="F70" s="13"/>
    </row>
    <row r="71" spans="1:13" ht="15">
      <c r="A71" s="21"/>
      <c r="B71" s="12"/>
      <c r="C71" s="62"/>
      <c r="D71" s="12"/>
      <c r="E71" s="12"/>
      <c r="F71" s="13"/>
      <c r="L71" t="s">
        <v>159</v>
      </c>
      <c r="M71">
        <v>29</v>
      </c>
    </row>
    <row r="72" spans="1:12" ht="15">
      <c r="A72" s="70" t="s">
        <v>199</v>
      </c>
      <c r="B72" s="12"/>
      <c r="C72" s="62"/>
      <c r="D72" s="12"/>
      <c r="E72" s="12"/>
      <c r="F72" s="13"/>
      <c r="L72" t="s">
        <v>212</v>
      </c>
    </row>
    <row r="73" spans="1:13" ht="15">
      <c r="A73" s="70" t="s">
        <v>201</v>
      </c>
      <c r="B73" s="12"/>
      <c r="C73" s="62"/>
      <c r="D73" s="12"/>
      <c r="E73" s="12"/>
      <c r="F73" s="13"/>
      <c r="L73" t="s">
        <v>206</v>
      </c>
      <c r="M73">
        <v>30</v>
      </c>
    </row>
    <row r="74" spans="1:6" ht="15.75" thickBot="1">
      <c r="A74" s="18"/>
      <c r="B74" s="14"/>
      <c r="C74" s="14"/>
      <c r="D74" s="14"/>
      <c r="E74" s="14"/>
      <c r="F74" s="15"/>
    </row>
    <row r="75" ht="15.75" thickBot="1"/>
    <row r="76" spans="1:6" ht="15">
      <c r="A76" s="86" t="s">
        <v>216</v>
      </c>
      <c r="B76" s="87"/>
      <c r="C76" s="87"/>
      <c r="D76" s="87"/>
      <c r="E76" s="87"/>
      <c r="F76" s="11"/>
    </row>
    <row r="77" spans="1:12" ht="15">
      <c r="A77" s="17" t="s">
        <v>73</v>
      </c>
      <c r="B77" s="12"/>
      <c r="C77" s="62"/>
      <c r="D77" s="12"/>
      <c r="E77" s="12"/>
      <c r="F77" s="13"/>
      <c r="L77" t="s">
        <v>75</v>
      </c>
    </row>
    <row r="78" spans="1:12" ht="15">
      <c r="A78" s="17" t="s">
        <v>72</v>
      </c>
      <c r="B78" s="12"/>
      <c r="C78" s="62"/>
      <c r="D78" s="12"/>
      <c r="E78" s="12"/>
      <c r="F78" s="13"/>
      <c r="L78" t="s">
        <v>171</v>
      </c>
    </row>
    <row r="79" spans="1:14" ht="15">
      <c r="A79" s="17" t="s">
        <v>35</v>
      </c>
      <c r="B79" s="12"/>
      <c r="C79" s="67"/>
      <c r="D79" s="12"/>
      <c r="E79" s="12"/>
      <c r="F79" s="13"/>
      <c r="M79" s="33"/>
      <c r="N79" s="33"/>
    </row>
    <row r="80" spans="1:13" ht="15">
      <c r="A80" s="17" t="s">
        <v>32</v>
      </c>
      <c r="C80" s="62"/>
      <c r="D80" s="12"/>
      <c r="E80" s="12"/>
      <c r="F80" s="13"/>
      <c r="L80" t="s">
        <v>83</v>
      </c>
      <c r="M80">
        <v>33</v>
      </c>
    </row>
    <row r="81" spans="1:13" ht="15">
      <c r="A81" s="17" t="s">
        <v>37</v>
      </c>
      <c r="C81" s="62"/>
      <c r="D81" s="12"/>
      <c r="E81" s="12"/>
      <c r="F81" s="13"/>
      <c r="M81">
        <v>34</v>
      </c>
    </row>
    <row r="82" spans="1:6" ht="15">
      <c r="A82" s="17"/>
      <c r="C82" s="12"/>
      <c r="D82" s="12"/>
      <c r="E82" s="12"/>
      <c r="F82" s="13"/>
    </row>
    <row r="83" spans="1:13" ht="15">
      <c r="A83" s="17" t="s">
        <v>176</v>
      </c>
      <c r="C83" s="62"/>
      <c r="D83" s="12"/>
      <c r="E83" s="12"/>
      <c r="F83" s="13"/>
      <c r="L83" t="s">
        <v>84</v>
      </c>
      <c r="M83">
        <v>35</v>
      </c>
    </row>
    <row r="84" spans="1:13" ht="15">
      <c r="A84" s="17" t="s">
        <v>175</v>
      </c>
      <c r="C84" s="62"/>
      <c r="D84" s="12"/>
      <c r="E84" s="12"/>
      <c r="F84" s="13"/>
      <c r="L84" t="s">
        <v>117</v>
      </c>
      <c r="M84">
        <v>36</v>
      </c>
    </row>
    <row r="85" spans="1:13" ht="15">
      <c r="A85" s="17" t="s">
        <v>174</v>
      </c>
      <c r="C85" s="62"/>
      <c r="D85" s="12"/>
      <c r="E85" s="12"/>
      <c r="F85" s="13"/>
      <c r="L85" t="s">
        <v>85</v>
      </c>
      <c r="M85">
        <v>37</v>
      </c>
    </row>
    <row r="86" spans="1:12" ht="15">
      <c r="A86" s="17" t="s">
        <v>200</v>
      </c>
      <c r="C86" s="79"/>
      <c r="D86" s="12"/>
      <c r="E86" s="12"/>
      <c r="F86" s="13"/>
      <c r="L86" t="s">
        <v>208</v>
      </c>
    </row>
    <row r="87" spans="1:13" ht="15">
      <c r="A87" s="54" t="s">
        <v>182</v>
      </c>
      <c r="B87" s="57"/>
      <c r="C87" s="62"/>
      <c r="D87" s="12"/>
      <c r="E87" s="12"/>
      <c r="F87" s="13"/>
      <c r="L87" t="s">
        <v>191</v>
      </c>
      <c r="M87">
        <v>38</v>
      </c>
    </row>
    <row r="88" spans="1:12" ht="15">
      <c r="A88" s="54"/>
      <c r="B88" s="57"/>
      <c r="C88" s="62"/>
      <c r="D88" s="12"/>
      <c r="E88" s="12"/>
      <c r="F88" s="13"/>
      <c r="L88" t="s">
        <v>192</v>
      </c>
    </row>
    <row r="89" spans="1:12" ht="15">
      <c r="A89" s="54"/>
      <c r="B89" s="57"/>
      <c r="C89" s="62"/>
      <c r="D89" s="12"/>
      <c r="E89" s="12"/>
      <c r="F89" s="13"/>
      <c r="L89" t="s">
        <v>193</v>
      </c>
    </row>
    <row r="90" spans="1:13" ht="15">
      <c r="A90" s="17" t="s">
        <v>33</v>
      </c>
      <c r="C90" s="62"/>
      <c r="D90" s="12"/>
      <c r="E90" s="12"/>
      <c r="F90" s="13"/>
      <c r="L90" t="s">
        <v>194</v>
      </c>
      <c r="M90">
        <v>39</v>
      </c>
    </row>
    <row r="91" spans="1:13" ht="15">
      <c r="A91" s="17" t="s">
        <v>16</v>
      </c>
      <c r="C91" s="62"/>
      <c r="D91" s="12"/>
      <c r="E91" s="12"/>
      <c r="F91" s="13"/>
      <c r="L91" t="s">
        <v>86</v>
      </c>
      <c r="M91">
        <v>40</v>
      </c>
    </row>
    <row r="92" spans="1:6" ht="15">
      <c r="A92" s="17" t="s">
        <v>17</v>
      </c>
      <c r="C92" s="62"/>
      <c r="D92" s="12"/>
      <c r="E92" s="12"/>
      <c r="F92" s="13"/>
    </row>
    <row r="93" spans="1:13" ht="15">
      <c r="A93" s="17" t="s">
        <v>20</v>
      </c>
      <c r="C93" s="82"/>
      <c r="D93" s="12"/>
      <c r="E93" s="12"/>
      <c r="F93" s="13"/>
      <c r="L93" t="s">
        <v>87</v>
      </c>
      <c r="M93">
        <v>41</v>
      </c>
    </row>
    <row r="94" spans="1:6" ht="15">
      <c r="A94" s="17" t="s">
        <v>123</v>
      </c>
      <c r="B94" s="12"/>
      <c r="C94" s="62"/>
      <c r="D94" s="12"/>
      <c r="E94" s="12"/>
      <c r="F94" s="13"/>
    </row>
    <row r="95" spans="1:6" ht="15.75" thickBot="1">
      <c r="A95" s="18" t="s">
        <v>19</v>
      </c>
      <c r="B95" s="14"/>
      <c r="C95" s="68"/>
      <c r="D95" s="14"/>
      <c r="E95" s="14"/>
      <c r="F95" s="15"/>
    </row>
    <row r="96" spans="1:13" s="41" customFormat="1" ht="15" hidden="1">
      <c r="A96" s="38"/>
      <c r="B96" s="39"/>
      <c r="C96" s="40" t="str">
        <f>CONCATENATE("0",C94,"-",C95)</f>
        <v>0-</v>
      </c>
      <c r="D96" s="39"/>
      <c r="E96" s="39"/>
      <c r="F96" s="39"/>
      <c r="L96" s="41" t="s">
        <v>88</v>
      </c>
      <c r="M96" s="41">
        <v>42</v>
      </c>
    </row>
    <row r="97" spans="1:13" s="41" customFormat="1" ht="15" hidden="1">
      <c r="A97" s="42"/>
      <c r="C97" s="41" t="str">
        <f>CONCATENATE(C77,", ",C78)</f>
        <v>, </v>
      </c>
      <c r="L97" s="41" t="s">
        <v>89</v>
      </c>
      <c r="M97" s="41">
        <v>31</v>
      </c>
    </row>
    <row r="98" spans="1:13" s="41" customFormat="1" ht="15" hidden="1">
      <c r="A98" s="42"/>
      <c r="B98" s="46"/>
      <c r="C98" s="41" t="str">
        <f>DAY(C79)&amp;"/"&amp;MONTH(C79)&amp;"/"&amp;YEAR(C79)</f>
        <v>0/1/1900</v>
      </c>
      <c r="L98" s="41" t="s">
        <v>90</v>
      </c>
      <c r="M98" s="41">
        <v>32</v>
      </c>
    </row>
    <row r="99" ht="15.75" thickBot="1"/>
    <row r="100" spans="1:9" ht="15">
      <c r="A100" s="86" t="s">
        <v>217</v>
      </c>
      <c r="B100" s="87"/>
      <c r="C100" s="87"/>
      <c r="D100" s="87"/>
      <c r="E100" s="87"/>
      <c r="F100" s="11"/>
      <c r="I100" s="12"/>
    </row>
    <row r="101" spans="1:6" ht="15">
      <c r="A101" s="17" t="s">
        <v>185</v>
      </c>
      <c r="B101" s="12"/>
      <c r="C101" s="62"/>
      <c r="D101" s="12"/>
      <c r="E101" s="12"/>
      <c r="F101" s="13"/>
    </row>
    <row r="102" spans="1:12" ht="15">
      <c r="A102" s="17" t="s">
        <v>73</v>
      </c>
      <c r="B102" s="12"/>
      <c r="C102" s="62"/>
      <c r="D102" s="12"/>
      <c r="E102" s="12"/>
      <c r="F102" s="13"/>
      <c r="L102" t="s">
        <v>74</v>
      </c>
    </row>
    <row r="103" spans="1:12" ht="15">
      <c r="A103" s="17" t="s">
        <v>72</v>
      </c>
      <c r="B103" s="12"/>
      <c r="C103" s="62"/>
      <c r="D103" s="12"/>
      <c r="F103" s="13"/>
      <c r="L103" t="s">
        <v>79</v>
      </c>
    </row>
    <row r="104" spans="1:6" ht="15">
      <c r="A104" s="17" t="s">
        <v>35</v>
      </c>
      <c r="B104" s="12"/>
      <c r="C104" s="69"/>
      <c r="D104" s="12"/>
      <c r="E104" s="12"/>
      <c r="F104" s="13"/>
    </row>
    <row r="105" spans="1:13" ht="15">
      <c r="A105" s="17" t="s">
        <v>36</v>
      </c>
      <c r="C105" s="62"/>
      <c r="D105" s="12"/>
      <c r="E105" s="12"/>
      <c r="F105" s="13"/>
      <c r="L105" t="s">
        <v>105</v>
      </c>
      <c r="M105">
        <v>45</v>
      </c>
    </row>
    <row r="106" spans="1:13" ht="15">
      <c r="A106" s="17" t="s">
        <v>37</v>
      </c>
      <c r="C106" s="62"/>
      <c r="D106" s="12"/>
      <c r="E106" s="12"/>
      <c r="F106" s="13"/>
      <c r="M106">
        <v>46</v>
      </c>
    </row>
    <row r="107" spans="1:13" ht="15">
      <c r="A107" s="17"/>
      <c r="C107" s="12"/>
      <c r="D107" s="12"/>
      <c r="E107" s="12"/>
      <c r="F107" s="13"/>
      <c r="L107" t="s">
        <v>106</v>
      </c>
      <c r="M107">
        <v>47</v>
      </c>
    </row>
    <row r="108" spans="1:13" ht="15">
      <c r="A108" s="17" t="s">
        <v>176</v>
      </c>
      <c r="C108" s="62"/>
      <c r="D108" s="12"/>
      <c r="E108" s="12"/>
      <c r="F108" s="13"/>
      <c r="L108" t="s">
        <v>107</v>
      </c>
      <c r="M108">
        <v>48</v>
      </c>
    </row>
    <row r="109" spans="1:13" ht="15">
      <c r="A109" s="17" t="s">
        <v>175</v>
      </c>
      <c r="C109" s="62"/>
      <c r="D109" s="12"/>
      <c r="E109" s="12"/>
      <c r="F109" s="13"/>
      <c r="L109" t="s">
        <v>118</v>
      </c>
      <c r="M109">
        <v>49</v>
      </c>
    </row>
    <row r="110" spans="1:13" ht="15">
      <c r="A110" s="17" t="s">
        <v>174</v>
      </c>
      <c r="C110" s="62"/>
      <c r="D110" s="12"/>
      <c r="E110" s="12"/>
      <c r="F110" s="13"/>
      <c r="L110" t="s">
        <v>108</v>
      </c>
      <c r="M110">
        <v>50</v>
      </c>
    </row>
    <row r="111" spans="1:6" ht="15">
      <c r="A111" s="17" t="s">
        <v>200</v>
      </c>
      <c r="C111" s="79"/>
      <c r="D111" s="12"/>
      <c r="E111" s="12"/>
      <c r="F111" s="13"/>
    </row>
    <row r="112" spans="1:13" ht="15">
      <c r="A112" s="54" t="s">
        <v>182</v>
      </c>
      <c r="B112" s="57"/>
      <c r="C112" s="62"/>
      <c r="D112" s="12"/>
      <c r="E112" s="12"/>
      <c r="F112" s="13"/>
      <c r="L112" t="s">
        <v>195</v>
      </c>
      <c r="M112">
        <v>51</v>
      </c>
    </row>
    <row r="113" spans="1:12" ht="15">
      <c r="A113" s="54"/>
      <c r="B113" s="57"/>
      <c r="C113" s="62"/>
      <c r="D113" s="12"/>
      <c r="E113" s="12"/>
      <c r="F113" s="13"/>
      <c r="L113" t="s">
        <v>196</v>
      </c>
    </row>
    <row r="114" spans="1:12" ht="15">
      <c r="A114" s="54"/>
      <c r="B114" s="57"/>
      <c r="C114" s="62"/>
      <c r="D114" s="12"/>
      <c r="E114" s="12"/>
      <c r="F114" s="13"/>
      <c r="L114" t="s">
        <v>197</v>
      </c>
    </row>
    <row r="115" spans="1:13" ht="15">
      <c r="A115" s="17" t="s">
        <v>33</v>
      </c>
      <c r="C115" s="62"/>
      <c r="D115" s="12"/>
      <c r="E115" s="12"/>
      <c r="F115" s="13"/>
      <c r="L115" t="s">
        <v>198</v>
      </c>
      <c r="M115">
        <v>52</v>
      </c>
    </row>
    <row r="116" spans="1:13" ht="15">
      <c r="A116" s="17" t="s">
        <v>16</v>
      </c>
      <c r="C116" s="62"/>
      <c r="D116" s="12"/>
      <c r="E116" s="12"/>
      <c r="F116" s="13"/>
      <c r="L116" t="s">
        <v>109</v>
      </c>
      <c r="M116">
        <v>53</v>
      </c>
    </row>
    <row r="117" spans="1:6" ht="15">
      <c r="A117" s="17" t="s">
        <v>17</v>
      </c>
      <c r="C117" s="62"/>
      <c r="D117" s="12"/>
      <c r="E117" s="12"/>
      <c r="F117" s="13"/>
    </row>
    <row r="118" spans="1:13" ht="15">
      <c r="A118" s="17" t="s">
        <v>20</v>
      </c>
      <c r="C118" s="62"/>
      <c r="D118" s="12"/>
      <c r="E118" s="12"/>
      <c r="F118" s="13"/>
      <c r="L118" t="s">
        <v>110</v>
      </c>
      <c r="M118">
        <v>54</v>
      </c>
    </row>
    <row r="119" spans="1:6" ht="15">
      <c r="A119" s="17" t="s">
        <v>123</v>
      </c>
      <c r="B119" s="12"/>
      <c r="C119" s="62"/>
      <c r="D119" s="12"/>
      <c r="E119" s="12"/>
      <c r="F119" s="13"/>
    </row>
    <row r="120" spans="1:6" ht="15.75" thickBot="1">
      <c r="A120" s="18" t="s">
        <v>19</v>
      </c>
      <c r="B120" s="14"/>
      <c r="C120" s="68"/>
      <c r="D120" s="14"/>
      <c r="E120" s="14"/>
      <c r="F120" s="15"/>
    </row>
    <row r="121" spans="1:13" ht="15" hidden="1">
      <c r="A121" s="31"/>
      <c r="C121" s="43" t="str">
        <f>CONCATENATE("0",C119,"-",C120)</f>
        <v>0-</v>
      </c>
      <c r="D121" s="12"/>
      <c r="E121" s="12"/>
      <c r="F121" s="12"/>
      <c r="L121" t="s">
        <v>102</v>
      </c>
      <c r="M121">
        <v>55</v>
      </c>
    </row>
    <row r="122" spans="1:13" ht="15" hidden="1">
      <c r="A122" s="31"/>
      <c r="C122" s="43" t="str">
        <f>CONCATENATE(C102,", ",C103)</f>
        <v>, </v>
      </c>
      <c r="D122" s="12"/>
      <c r="E122" s="12"/>
      <c r="F122" s="12"/>
      <c r="L122" t="s">
        <v>103</v>
      </c>
      <c r="M122">
        <v>43</v>
      </c>
    </row>
    <row r="123" spans="1:13" ht="15" hidden="1">
      <c r="A123" s="31"/>
      <c r="C123" s="43" t="str">
        <f>DAY(C104)&amp;"/"&amp;MONTH(C104)&amp;"/"&amp;YEAR(C104)</f>
        <v>0/1/1900</v>
      </c>
      <c r="D123" s="12"/>
      <c r="E123" s="12"/>
      <c r="F123" s="12"/>
      <c r="L123" t="s">
        <v>104</v>
      </c>
      <c r="M123">
        <v>44</v>
      </c>
    </row>
    <row r="124" ht="15.75" thickBot="1"/>
    <row r="125" spans="1:6" ht="15">
      <c r="A125" s="86" t="s">
        <v>40</v>
      </c>
      <c r="B125" s="87"/>
      <c r="C125" s="87"/>
      <c r="D125" s="87"/>
      <c r="E125" s="87"/>
      <c r="F125" s="11"/>
    </row>
    <row r="126" spans="1:12" ht="15">
      <c r="A126" s="17" t="s">
        <v>73</v>
      </c>
      <c r="B126" s="12"/>
      <c r="C126" s="62"/>
      <c r="E126" s="12"/>
      <c r="F126" s="13"/>
      <c r="L126" t="s">
        <v>76</v>
      </c>
    </row>
    <row r="127" spans="1:12" ht="15">
      <c r="A127" s="17" t="s">
        <v>72</v>
      </c>
      <c r="B127" s="12"/>
      <c r="C127" s="62"/>
      <c r="D127" s="12"/>
      <c r="F127" s="13"/>
      <c r="L127" t="s">
        <v>80</v>
      </c>
    </row>
    <row r="128" spans="1:13" ht="15">
      <c r="A128" s="17" t="s">
        <v>26</v>
      </c>
      <c r="C128" s="62"/>
      <c r="D128" s="12"/>
      <c r="E128" s="12"/>
      <c r="F128" s="13"/>
      <c r="L128" t="s">
        <v>131</v>
      </c>
      <c r="M128">
        <v>58</v>
      </c>
    </row>
    <row r="129" spans="1:13" ht="15">
      <c r="A129" s="17" t="s">
        <v>27</v>
      </c>
      <c r="C129" s="62"/>
      <c r="D129" s="12"/>
      <c r="E129" s="12"/>
      <c r="F129" s="13"/>
      <c r="L129" t="s">
        <v>132</v>
      </c>
      <c r="M129">
        <v>59</v>
      </c>
    </row>
    <row r="130" spans="1:13" ht="15">
      <c r="A130" s="17" t="s">
        <v>41</v>
      </c>
      <c r="C130" s="62"/>
      <c r="D130" s="12"/>
      <c r="E130" s="12"/>
      <c r="F130" s="13"/>
      <c r="L130" t="s">
        <v>133</v>
      </c>
      <c r="M130">
        <v>60</v>
      </c>
    </row>
    <row r="131" spans="1:6" ht="15">
      <c r="A131" s="17"/>
      <c r="C131" s="34"/>
      <c r="D131" s="12"/>
      <c r="E131" s="12"/>
      <c r="F131" s="13"/>
    </row>
    <row r="132" spans="1:12" ht="15">
      <c r="A132" s="17" t="s">
        <v>73</v>
      </c>
      <c r="C132" s="62"/>
      <c r="E132" s="12"/>
      <c r="F132" s="13"/>
      <c r="L132" t="s">
        <v>77</v>
      </c>
    </row>
    <row r="133" spans="1:12" ht="15">
      <c r="A133" s="17" t="s">
        <v>72</v>
      </c>
      <c r="C133" s="62"/>
      <c r="D133" s="12"/>
      <c r="E133" s="12"/>
      <c r="F133" s="13"/>
      <c r="L133" t="s">
        <v>81</v>
      </c>
    </row>
    <row r="134" spans="1:13" ht="15">
      <c r="A134" s="17" t="s">
        <v>26</v>
      </c>
      <c r="C134" s="62"/>
      <c r="D134" s="12"/>
      <c r="E134" s="12"/>
      <c r="F134" s="13"/>
      <c r="L134" t="s">
        <v>134</v>
      </c>
      <c r="M134">
        <v>63</v>
      </c>
    </row>
    <row r="135" spans="1:13" ht="15">
      <c r="A135" s="17" t="s">
        <v>27</v>
      </c>
      <c r="C135" s="62"/>
      <c r="D135" s="12"/>
      <c r="E135" s="12"/>
      <c r="F135" s="13"/>
      <c r="L135" t="s">
        <v>135</v>
      </c>
      <c r="M135">
        <v>64</v>
      </c>
    </row>
    <row r="136" spans="1:13" ht="15">
      <c r="A136" s="17" t="s">
        <v>41</v>
      </c>
      <c r="C136" s="62"/>
      <c r="D136" s="12"/>
      <c r="E136" s="12"/>
      <c r="F136" s="13"/>
      <c r="L136" t="s">
        <v>136</v>
      </c>
      <c r="M136">
        <v>65</v>
      </c>
    </row>
    <row r="137" spans="1:6" ht="15">
      <c r="A137" s="17"/>
      <c r="C137" s="34"/>
      <c r="D137" s="12"/>
      <c r="E137" s="12"/>
      <c r="F137" s="13"/>
    </row>
    <row r="138" spans="1:12" ht="15">
      <c r="A138" s="17" t="s">
        <v>73</v>
      </c>
      <c r="C138" s="62"/>
      <c r="E138" s="12"/>
      <c r="F138" s="13"/>
      <c r="L138" t="s">
        <v>78</v>
      </c>
    </row>
    <row r="139" spans="1:12" ht="15">
      <c r="A139" s="17" t="s">
        <v>72</v>
      </c>
      <c r="C139" s="62"/>
      <c r="D139" s="12"/>
      <c r="E139" s="12"/>
      <c r="F139" s="13"/>
      <c r="L139" t="s">
        <v>82</v>
      </c>
    </row>
    <row r="140" spans="1:13" ht="15">
      <c r="A140" s="17" t="s">
        <v>26</v>
      </c>
      <c r="C140" s="62"/>
      <c r="D140" s="12"/>
      <c r="E140" s="12"/>
      <c r="F140" s="13"/>
      <c r="L140" t="s">
        <v>137</v>
      </c>
      <c r="M140">
        <v>68</v>
      </c>
    </row>
    <row r="141" spans="1:13" ht="15">
      <c r="A141" s="17" t="s">
        <v>27</v>
      </c>
      <c r="C141" s="62"/>
      <c r="D141" s="12"/>
      <c r="E141" s="12"/>
      <c r="F141" s="13"/>
      <c r="L141" t="s">
        <v>138</v>
      </c>
      <c r="M141">
        <v>69</v>
      </c>
    </row>
    <row r="142" spans="1:13" ht="15.75" thickBot="1">
      <c r="A142" s="18" t="s">
        <v>41</v>
      </c>
      <c r="B142" s="14"/>
      <c r="C142" s="68"/>
      <c r="D142" s="14"/>
      <c r="E142" s="14"/>
      <c r="F142" s="15"/>
      <c r="L142" t="s">
        <v>139</v>
      </c>
      <c r="M142">
        <v>70</v>
      </c>
    </row>
    <row r="143" spans="1:13" ht="15" hidden="1">
      <c r="A143" s="31"/>
      <c r="C143" s="43" t="str">
        <f>CONCATENATE(C126,", ",C127)</f>
        <v>, </v>
      </c>
      <c r="D143" s="12"/>
      <c r="E143" s="12"/>
      <c r="F143" s="12"/>
      <c r="L143" t="s">
        <v>167</v>
      </c>
      <c r="M143">
        <v>56</v>
      </c>
    </row>
    <row r="144" spans="1:13" ht="15" hidden="1">
      <c r="A144" s="31"/>
      <c r="C144" s="43" t="str">
        <f>CONCATENATE(C132,", ",C133)</f>
        <v>, </v>
      </c>
      <c r="D144" s="12"/>
      <c r="E144" s="12"/>
      <c r="F144" s="12"/>
      <c r="L144" t="s">
        <v>168</v>
      </c>
      <c r="M144">
        <v>61</v>
      </c>
    </row>
    <row r="145" spans="1:13" ht="15" hidden="1">
      <c r="A145" s="31"/>
      <c r="C145" s="43" t="str">
        <f>CONCATENATE(C138,", ",C139)</f>
        <v>, </v>
      </c>
      <c r="D145" s="12"/>
      <c r="E145" s="12"/>
      <c r="F145" s="12"/>
      <c r="L145" t="s">
        <v>169</v>
      </c>
      <c r="M145">
        <v>66</v>
      </c>
    </row>
    <row r="146" ht="15.75" thickBot="1"/>
    <row r="147" spans="1:6" ht="15">
      <c r="A147" s="86" t="s">
        <v>42</v>
      </c>
      <c r="B147" s="87"/>
      <c r="C147" s="87"/>
      <c r="D147" s="87"/>
      <c r="E147" s="87"/>
      <c r="F147" s="11"/>
    </row>
    <row r="148" spans="1:13" ht="15">
      <c r="A148" s="17" t="s">
        <v>140</v>
      </c>
      <c r="C148" s="62"/>
      <c r="D148" s="12"/>
      <c r="E148" s="12"/>
      <c r="F148" s="13"/>
      <c r="L148" t="s">
        <v>141</v>
      </c>
      <c r="M148">
        <v>71</v>
      </c>
    </row>
    <row r="149" spans="1:13" ht="15">
      <c r="A149" s="17" t="s">
        <v>26</v>
      </c>
      <c r="C149" s="62"/>
      <c r="D149" s="12"/>
      <c r="E149" s="12"/>
      <c r="F149" s="13"/>
      <c r="L149" t="s">
        <v>142</v>
      </c>
      <c r="M149">
        <v>72</v>
      </c>
    </row>
    <row r="150" spans="1:6" ht="15">
      <c r="A150" s="17"/>
      <c r="C150" s="34"/>
      <c r="D150" s="12"/>
      <c r="E150" s="12"/>
      <c r="F150" s="13"/>
    </row>
    <row r="151" spans="1:13" ht="15">
      <c r="A151" s="17" t="s">
        <v>140</v>
      </c>
      <c r="C151" s="62"/>
      <c r="D151" s="12"/>
      <c r="E151" s="12"/>
      <c r="F151" s="13"/>
      <c r="L151" t="s">
        <v>145</v>
      </c>
      <c r="M151">
        <v>73</v>
      </c>
    </row>
    <row r="152" spans="1:13" ht="15">
      <c r="A152" s="17" t="s">
        <v>26</v>
      </c>
      <c r="C152" s="62"/>
      <c r="D152" s="12"/>
      <c r="E152" s="12"/>
      <c r="F152" s="13"/>
      <c r="L152" t="s">
        <v>146</v>
      </c>
      <c r="M152">
        <v>74</v>
      </c>
    </row>
    <row r="153" spans="1:6" ht="15">
      <c r="A153" s="17"/>
      <c r="C153" s="34"/>
      <c r="D153" s="12"/>
      <c r="E153" s="12"/>
      <c r="F153" s="13"/>
    </row>
    <row r="154" spans="1:13" ht="15">
      <c r="A154" s="17" t="s">
        <v>140</v>
      </c>
      <c r="C154" s="62"/>
      <c r="D154" s="12"/>
      <c r="E154" s="12"/>
      <c r="F154" s="13"/>
      <c r="L154" t="s">
        <v>143</v>
      </c>
      <c r="M154">
        <v>75</v>
      </c>
    </row>
    <row r="155" spans="1:13" ht="15.75" thickBot="1">
      <c r="A155" s="18" t="s">
        <v>26</v>
      </c>
      <c r="B155" s="14"/>
      <c r="C155" s="68"/>
      <c r="D155" s="14"/>
      <c r="E155" s="14"/>
      <c r="F155" s="15"/>
      <c r="L155" t="s">
        <v>144</v>
      </c>
      <c r="M155">
        <v>76</v>
      </c>
    </row>
    <row r="156" ht="15">
      <c r="C156" s="35"/>
    </row>
    <row r="157" spans="1:13" ht="15">
      <c r="A157" s="1" t="s">
        <v>45</v>
      </c>
      <c r="C157" s="62"/>
      <c r="L157" t="s">
        <v>147</v>
      </c>
      <c r="M157">
        <v>77</v>
      </c>
    </row>
    <row r="158" ht="15">
      <c r="C158" s="35"/>
    </row>
    <row r="165" ht="15">
      <c r="Z165" t="s">
        <v>203</v>
      </c>
    </row>
  </sheetData>
  <sheetProtection/>
  <mergeCells count="12">
    <mergeCell ref="A147:E147"/>
    <mergeCell ref="A17:E17"/>
    <mergeCell ref="A57:E57"/>
    <mergeCell ref="A27:E27"/>
    <mergeCell ref="A69:E69"/>
    <mergeCell ref="A76:E76"/>
    <mergeCell ref="A100:E100"/>
    <mergeCell ref="A42:E42"/>
    <mergeCell ref="A125:E125"/>
    <mergeCell ref="A2:F2"/>
    <mergeCell ref="A3:F3"/>
    <mergeCell ref="A4:F4"/>
  </mergeCells>
  <dataValidations count="14">
    <dataValidation type="textLength" operator="lessThan" allowBlank="1" showErrorMessage="1" errorTitle="Atención" error="El título no puede tener más de 250 caracteres" sqref="C7">
      <formula1>P7</formula1>
    </dataValidation>
    <dataValidation showInputMessage="1" showErrorMessage="1" promptTitle="Atención" prompt="Ingrese una fecha válida con el formato DD/MM/AAAA" errorTitle="Error" error="Ingrese una fecha válida entre el 01/01/1930 y el 31/12/2020 con el formato DD/MM/AAAA" sqref="C104"/>
    <dataValidation allowBlank="1" showInputMessage="1" showErrorMessage="1" promptTitle="Atención" prompt="Ingrese una fecha válida con el formato DD/MM/AAAA" errorTitle="Error" error="Ingrese una fecha válida entre el 01/01/1930 y el 31/12/2020 con el formato DD/MM/AAAA" sqref="C79"/>
    <dataValidation type="list" allowBlank="1" showInputMessage="1" showErrorMessage="1" sqref="C110 C85">
      <formula1>$T$7:$T$12</formula1>
    </dataValidation>
    <dataValidation type="list" allowBlank="1" showInputMessage="1" showErrorMessage="1" sqref="C109 C84">
      <formula1>$X$7:$X$12</formula1>
    </dataValidation>
    <dataValidation type="list" allowBlank="1" showInputMessage="1" showErrorMessage="1" sqref="C101">
      <formula1>$R$7:$R$8</formula1>
    </dataValidation>
    <dataValidation type="list" allowBlank="1" showInputMessage="1" showErrorMessage="1" sqref="C108 C83">
      <formula1>$Q$7:$Q$13</formula1>
    </dataValidation>
    <dataValidation allowBlank="1" showInputMessage="1" showErrorMessage="1" promptTitle="Atención" prompt="Ingrese una fecha válida con el formato DD/MM/AAAA por ejemplo 28/09/1980" errorTitle="Error" error="Ingrese una fecha válida entre el 01/01/1930 y el 31/12/2020 con el formato DD/MM/AAAA" sqref="C52 C23"/>
    <dataValidation type="list" allowBlank="1" showErrorMessage="1" sqref="C72">
      <formula1>$Y$7:$Y$9</formula1>
    </dataValidation>
    <dataValidation type="list" allowBlank="1" showInputMessage="1" showErrorMessage="1" sqref="C86 C111">
      <formula1>$AA$7:$AA$12</formula1>
    </dataValidation>
    <dataValidation type="list" allowBlank="1" showInputMessage="1" showErrorMessage="1" sqref="C20">
      <formula1>$U$7:$U$11</formula1>
    </dataValidation>
    <dataValidation type="list" allowBlank="1" showInputMessage="1" showErrorMessage="1" sqref="C22">
      <formula1>$V$7:$V$8</formula1>
    </dataValidation>
    <dataValidation type="list" allowBlank="1" showInputMessage="1" showErrorMessage="1" promptTitle="Atención" prompt="Elija un valor de la lista desplegable" sqref="C15">
      <formula1>$W$7:$W$9</formula1>
    </dataValidation>
    <dataValidation allowBlank="1" showInputMessage="1" showErrorMessage="1" promptTitle="Atención" prompt="Ingrese una fecha válida entre el 01/01/1930 y el 31/12/2020 con el formato DD/MM/AAAA" errorTitle="Error" error="Ingrese una fecha válida entre el 01/01/1930 y el 31/12/2020 con el formato DD/MM/AAAA" sqref="C24:C25"/>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2"/>
  </sheetPr>
  <dimension ref="A1:G106"/>
  <sheetViews>
    <sheetView showGridLines="0" workbookViewId="0" topLeftCell="A46">
      <selection activeCell="I10" sqref="I10"/>
    </sheetView>
  </sheetViews>
  <sheetFormatPr defaultColWidth="11.421875" defaultRowHeight="15"/>
  <cols>
    <col min="1" max="1" width="13.7109375" style="0" bestFit="1" customWidth="1"/>
  </cols>
  <sheetData>
    <row r="1" ht="15">
      <c r="D1" s="3" t="str">
        <f>CONCATENATE("Expediente Nº ",UPPER('CARGA DE DATOS'!C6))</f>
        <v>Expediente Nº </v>
      </c>
    </row>
    <row r="2" ht="4.5" customHeight="1"/>
    <row r="3" spans="1:4" ht="15.75">
      <c r="A3" s="77">
        <f>+'CARGA DE DATOS'!C73</f>
        <v>0</v>
      </c>
      <c r="D3" s="2" t="s">
        <v>223</v>
      </c>
    </row>
    <row r="4" ht="8.25" customHeight="1"/>
    <row r="5" ht="15">
      <c r="D5" s="4" t="s">
        <v>0</v>
      </c>
    </row>
    <row r="6" ht="15">
      <c r="D6" s="5" t="s">
        <v>1</v>
      </c>
    </row>
    <row r="7" ht="8.25" customHeight="1"/>
    <row r="8" ht="30" customHeight="1">
      <c r="D8" s="48" t="s">
        <v>2</v>
      </c>
    </row>
    <row r="9" ht="15">
      <c r="A9" s="6" t="s">
        <v>3</v>
      </c>
    </row>
    <row r="10" spans="1:7" ht="44.25" customHeight="1">
      <c r="A10" s="97">
        <f>+'CARGA DE DATOS'!C7</f>
        <v>0</v>
      </c>
      <c r="B10" s="97"/>
      <c r="C10" s="97"/>
      <c r="D10" s="97"/>
      <c r="E10" s="97"/>
      <c r="F10" s="97"/>
      <c r="G10" s="97"/>
    </row>
    <row r="11" ht="15">
      <c r="A11" t="str">
        <f>CONCATENATE("Palabras claves: ",'CARGA DE DATOS'!C8," - ",'CARGA DE DATOS'!C9," - ",'CARGA DE DATOS'!C10," - ",'CARGA DE DATOS'!C11," - ",'CARGA DE DATOS'!C12," - ",'CARGA DE DATOS'!C13)</f>
        <v>Palabras claves:  -  -  -  -  - </v>
      </c>
    </row>
    <row r="12" ht="5.25" customHeight="1"/>
    <row r="13" ht="15.75" customHeight="1">
      <c r="A13" s="7" t="s">
        <v>97</v>
      </c>
    </row>
    <row r="14" s="50" customFormat="1" ht="13.5" customHeight="1">
      <c r="A14" s="49">
        <f>+'CARGA DE DATOS'!C15</f>
        <v>0</v>
      </c>
    </row>
    <row r="15" spans="1:2" ht="6.75" customHeight="1">
      <c r="A15" s="8"/>
      <c r="B15" s="8"/>
    </row>
    <row r="17" ht="15">
      <c r="A17" s="6" t="s">
        <v>173</v>
      </c>
    </row>
    <row r="18" ht="6.75" customHeight="1"/>
    <row r="19" ht="15">
      <c r="A19" s="9" t="str">
        <f>CONCATENATE("  Apellido y Nombres: ",'CARGA DE DATOS'!C18,", ",'CARGA DE DATOS'!C19)</f>
        <v>  Apellido y Nombres: , </v>
      </c>
    </row>
    <row r="20" ht="15">
      <c r="A20" s="9" t="str">
        <f>CONCATENATE("  Documento Tipo: ",'CARGA DE DATOS'!C20," Nro: ",'CARGA DE DATOS'!C21)</f>
        <v>  Documento Tipo:  Nro: </v>
      </c>
    </row>
    <row r="21" ht="15">
      <c r="A21" s="9" t="str">
        <f>CONCATENATE("  Fecha de nacimiento: ",DAY('CARGA DE DATOS'!C23),"/",MONTH('CARGA DE DATOS'!C23),"/",YEAR('CARGA DE DATOS'!C23))</f>
        <v>  Fecha de nacimiento: 0/1/1900</v>
      </c>
    </row>
    <row r="22" ht="6.75" customHeight="1"/>
    <row r="23" ht="15">
      <c r="A23" s="9" t="s">
        <v>24</v>
      </c>
    </row>
    <row r="24" ht="15">
      <c r="A24" s="9" t="str">
        <f>CONCATENATE("  Calle: ",'CARGA DE DATOS'!C28,". Nro: ",'CARGA DE DATOS'!C29,". Piso: ",'CARGA DE DATOS'!C30,". Dpto: ",'CARGA DE DATOS'!C31)</f>
        <v>  Calle: . Nro: . Piso: . Dpto: </v>
      </c>
    </row>
    <row r="25" ht="15">
      <c r="A25" s="9" t="str">
        <f>CONCATENATE("  Localidad: ",'CARGA DE DATOS'!C32,". Provincia: ",'CARGA DE DATOS'!C33)</f>
        <v>  Localidad: . Provincia: </v>
      </c>
    </row>
    <row r="26" ht="15">
      <c r="A26" t="str">
        <f>CONCATENATE("  Código Postal: ",'CARGA DE DATOS'!C34,". Teléfono: (0",'CARGA DE DATOS'!C35,") - ",'CARGA DE DATOS'!C36)</f>
        <v>  Código Postal: . Teléfono: (0) - </v>
      </c>
    </row>
    <row r="27" ht="15">
      <c r="A27" s="9" t="str">
        <f>CONCATENATE("  E-mail: ",'CARGA DE DATOS'!C37," - ",'CARGA DE DATOS'!C38)</f>
        <v>  E-mail:  - </v>
      </c>
    </row>
    <row r="28" ht="6.75" customHeight="1"/>
    <row r="29" ht="6.75" customHeight="1"/>
    <row r="30" ht="15">
      <c r="A30" s="9" t="s">
        <v>221</v>
      </c>
    </row>
    <row r="31" ht="15">
      <c r="A31" s="9" t="str">
        <f>CONCATENATE("  Calle: ",'CARGA DE DATOS'!C43,". Nro: ",'CARGA DE DATOS'!C44,". Piso: ",'CARGA DE DATOS'!C45,". Dpto: ",'CARGA DE DATOS'!C46)</f>
        <v>  Calle: . Nro: . Piso: . Dpto: </v>
      </c>
    </row>
    <row r="32" ht="15">
      <c r="A32" s="49" t="str">
        <f>CONCATENATE("  Télef. número: ",'CARGA DE DATOS'!C48,"")</f>
        <v>  Télef. número: </v>
      </c>
    </row>
    <row r="33" ht="15">
      <c r="A33" s="9"/>
    </row>
    <row r="34" ht="6.75" customHeight="1"/>
    <row r="35" ht="15">
      <c r="A35" s="9" t="str">
        <f>CONCATENATE("  Título de grado: ",'CARGA DE DATOS'!C50,". Expedido por: ",'CARGA DE DATOS'!C51)</f>
        <v>  Título de grado: . Expedido por: </v>
      </c>
    </row>
    <row r="36" ht="15">
      <c r="A36" s="9" t="str">
        <f>CONCATENATE("  Fecha de egreso: ",DAY('CARGA DE DATOS'!C52),"/",MONTH('CARGA DE DATOS'!C52),"/",YEAR('CARGA DE DATOS'!C52))</f>
        <v>  Fecha de egreso: 0/1/1900</v>
      </c>
    </row>
    <row r="37" ht="15">
      <c r="A37" s="9" t="str">
        <f>CONCATENATE("  Promedio con aplazos: ",'CARGA DE DATOS'!C53)</f>
        <v>  Promedio con aplazos: </v>
      </c>
    </row>
    <row r="38" s="53" customFormat="1" ht="16.5" customHeight="1">
      <c r="A38" s="52" t="str">
        <f>CONCATENATE("  Otros títulos: ",'CARGA DE DATOS'!C54)</f>
        <v>  Otros títulos: </v>
      </c>
    </row>
    <row r="39" ht="6.75" customHeight="1"/>
    <row r="43" ht="9.75" customHeight="1" thickBot="1"/>
    <row r="44" spans="1:7" ht="15">
      <c r="A44" s="58" t="s">
        <v>29</v>
      </c>
      <c r="B44" s="10"/>
      <c r="C44" s="10"/>
      <c r="D44" s="10"/>
      <c r="E44" s="10"/>
      <c r="F44" s="10"/>
      <c r="G44" s="11"/>
    </row>
    <row r="45" spans="1:7" ht="33" customHeight="1">
      <c r="A45" s="102" t="str">
        <f>CONCATENATE("  Institución: ",'CARGA DE DATOS'!C58," - ",'CARGA DE DATOS'!C59," - ",'CARGA DE DATOS'!C60)</f>
        <v>  Institución:  -  - </v>
      </c>
      <c r="B45" s="103"/>
      <c r="C45" s="103"/>
      <c r="D45" s="103"/>
      <c r="E45" s="103"/>
      <c r="F45" s="103"/>
      <c r="G45" s="104"/>
    </row>
    <row r="46" spans="1:7" ht="15">
      <c r="A46" s="23" t="str">
        <f>CONCATENATE("  Dirección postal: ",'CARGA DE DATOS'!C61)</f>
        <v>  Dirección postal: </v>
      </c>
      <c r="B46" s="12"/>
      <c r="C46" s="12"/>
      <c r="D46" s="12"/>
      <c r="E46" s="12"/>
      <c r="F46" s="12"/>
      <c r="G46" s="13"/>
    </row>
    <row r="47" spans="1:7" ht="15">
      <c r="A47" s="23" t="str">
        <f>CONCATENATE("  Localidad: ",'CARGA DE DATOS'!C62,". Provincia: ",'CARGA DE DATOS'!C63)</f>
        <v>  Localidad: . Provincia: </v>
      </c>
      <c r="B47" s="12"/>
      <c r="C47" s="12"/>
      <c r="D47" s="12"/>
      <c r="E47" s="12"/>
      <c r="F47" s="12"/>
      <c r="G47" s="13"/>
    </row>
    <row r="48" spans="1:7" ht="15">
      <c r="A48" s="23" t="str">
        <f>CONCATENATE("  E-Mail: ",'CARGA DE DATOS'!C64)</f>
        <v>  E-Mail: </v>
      </c>
      <c r="B48" s="12"/>
      <c r="C48" s="12"/>
      <c r="D48" s="12"/>
      <c r="E48" s="12"/>
      <c r="F48" s="12"/>
      <c r="G48" s="13"/>
    </row>
    <row r="49" spans="1:7" ht="15">
      <c r="A49" s="59" t="str">
        <f>CONCATENATE("  Teléfono /Fax: (0",'CARGA DE DATOS'!C65,") - ",'CARGA DE DATOS'!C66)</f>
        <v>  Teléfono /Fax: (0) - </v>
      </c>
      <c r="B49" s="12"/>
      <c r="C49" s="12"/>
      <c r="D49" s="12"/>
      <c r="E49" s="12"/>
      <c r="F49" s="12"/>
      <c r="G49" s="13"/>
    </row>
    <row r="50" spans="1:7" ht="15">
      <c r="A50" s="60" t="s">
        <v>214</v>
      </c>
      <c r="B50" s="12"/>
      <c r="C50" s="12"/>
      <c r="D50" s="12"/>
      <c r="E50" s="12"/>
      <c r="F50" s="12"/>
      <c r="G50" s="13"/>
    </row>
    <row r="51" spans="1:7" ht="15">
      <c r="A51" s="20" t="s">
        <v>30</v>
      </c>
      <c r="B51" s="12"/>
      <c r="C51" s="12"/>
      <c r="D51" s="12"/>
      <c r="E51" s="12"/>
      <c r="F51" s="12"/>
      <c r="G51" s="13"/>
    </row>
    <row r="52" spans="1:7" ht="15">
      <c r="A52" s="20" t="str">
        <f>CONCATENATE("  ",'CARGA DE DATOS'!C71)</f>
        <v>  </v>
      </c>
      <c r="B52" s="12"/>
      <c r="C52" s="12"/>
      <c r="D52" s="12"/>
      <c r="E52" s="12"/>
      <c r="F52" s="12"/>
      <c r="G52" s="13"/>
    </row>
    <row r="53" spans="1:7" ht="15">
      <c r="A53" s="71" t="s">
        <v>213</v>
      </c>
      <c r="B53">
        <f>+'CARGA DE DATOS'!C72</f>
        <v>0</v>
      </c>
      <c r="C53" s="12"/>
      <c r="D53" s="12"/>
      <c r="E53" s="12"/>
      <c r="F53" s="12"/>
      <c r="G53" s="13"/>
    </row>
    <row r="54" spans="1:7" ht="15.75" thickBot="1">
      <c r="A54" s="61" t="str">
        <f>CONCATENATE("  ",'CARGA DE DATOS'!C73)</f>
        <v>  </v>
      </c>
      <c r="B54" s="14"/>
      <c r="C54" s="14"/>
      <c r="D54" s="14"/>
      <c r="E54" s="14"/>
      <c r="F54" s="14"/>
      <c r="G54" s="15"/>
    </row>
    <row r="55" ht="15">
      <c r="A55" s="8"/>
    </row>
    <row r="56" ht="6.75" customHeight="1" thickBot="1">
      <c r="A56" s="8"/>
    </row>
    <row r="57" spans="1:7" ht="16.5" customHeight="1">
      <c r="A57" s="16" t="s">
        <v>31</v>
      </c>
      <c r="B57" s="10"/>
      <c r="C57" s="10"/>
      <c r="D57" s="10"/>
      <c r="E57" s="10"/>
      <c r="F57" s="10"/>
      <c r="G57" s="11"/>
    </row>
    <row r="58" spans="1:7" ht="15">
      <c r="A58" s="23" t="str">
        <f>CONCATENATE("Apellido y nombre: ",'CARGA DE DATOS'!C77,", ",'CARGA DE DATOS'!C78)</f>
        <v>Apellido y nombre: , </v>
      </c>
      <c r="B58" s="12"/>
      <c r="C58" s="12"/>
      <c r="D58" s="12"/>
      <c r="E58" s="12"/>
      <c r="F58" s="12"/>
      <c r="G58" s="13"/>
    </row>
    <row r="59" spans="1:7" ht="15">
      <c r="A59" s="23" t="str">
        <f>CONCATENATE("Fecha de nacimiento: ",DAY('CARGA DE DATOS'!C79),"/",MONTH('CARGA DE DATOS'!C79),"/",YEAR('CARGA DE DATOS'!C79))</f>
        <v>Fecha de nacimiento: 0/1/1900</v>
      </c>
      <c r="B59" s="12"/>
      <c r="C59" s="12"/>
      <c r="D59" s="12"/>
      <c r="E59" s="75" t="s">
        <v>211</v>
      </c>
      <c r="F59" s="74">
        <f>+'CARGA DE DATOS'!C86</f>
        <v>0</v>
      </c>
      <c r="G59" s="13"/>
    </row>
    <row r="60" spans="1:7" ht="15">
      <c r="A60" s="23" t="str">
        <f>CONCATENATE("Título máximo: ",'CARGA DE DATOS'!C80,". Expedido por: ",'CARGA DE DATOS'!C81)</f>
        <v>Título máximo: . Expedido por: </v>
      </c>
      <c r="B60" s="12"/>
      <c r="C60" s="12"/>
      <c r="D60" s="12"/>
      <c r="E60" s="12"/>
      <c r="F60" s="12"/>
      <c r="G60" s="13"/>
    </row>
    <row r="61" spans="1:7" ht="15">
      <c r="A61" s="23" t="str">
        <f>CONCATENATE("Categoría CONICET: ",'CARGA DE DATOS'!C83)</f>
        <v>Categoría CONICET: </v>
      </c>
      <c r="B61" s="12"/>
      <c r="C61" s="12"/>
      <c r="D61" s="12"/>
      <c r="E61" s="12"/>
      <c r="F61" s="12"/>
      <c r="G61" s="13"/>
    </row>
    <row r="62" spans="1:7" ht="15">
      <c r="A62" s="23" t="str">
        <f>CONCATENATE("Cargo profesor universitario: ",'CARGA DE DATOS'!C84)</f>
        <v>Cargo profesor universitario: </v>
      </c>
      <c r="B62" s="12"/>
      <c r="C62" s="12"/>
      <c r="D62" s="12"/>
      <c r="E62" s="12"/>
      <c r="F62" s="12"/>
      <c r="G62" s="13"/>
    </row>
    <row r="63" spans="1:7" ht="15">
      <c r="A63" s="23" t="str">
        <f>CONCATENATE("Programa de incentivos Universidad Nacional - Categoría: ",'CARGA DE DATOS'!C85)</f>
        <v>Programa de incentivos Universidad Nacional - Categoría: </v>
      </c>
      <c r="B63" s="12"/>
      <c r="C63" s="12"/>
      <c r="D63" s="12"/>
      <c r="E63" s="12"/>
      <c r="F63" s="12"/>
      <c r="G63" s="13"/>
    </row>
    <row r="64" spans="1:7" ht="25.5" customHeight="1">
      <c r="A64" s="102" t="str">
        <f>CONCATENATE("Institución: ",'CARGA DE DATOS'!C87," - ",'CARGA DE DATOS'!C88," - ",'CARGA DE DATOS'!C89)</f>
        <v>Institución:  -  - </v>
      </c>
      <c r="B64" s="103"/>
      <c r="C64" s="103"/>
      <c r="D64" s="103"/>
      <c r="E64" s="103"/>
      <c r="F64" s="103"/>
      <c r="G64" s="104"/>
    </row>
    <row r="65" spans="1:7" ht="15">
      <c r="A65" s="23" t="str">
        <f>CONCATENATE("Dirección postal: ",'CARGA DE DATOS'!C90)</f>
        <v>Dirección postal: </v>
      </c>
      <c r="B65" s="12"/>
      <c r="C65" s="12"/>
      <c r="D65" s="12"/>
      <c r="E65" s="12"/>
      <c r="F65" s="12"/>
      <c r="G65" s="13"/>
    </row>
    <row r="66" spans="1:7" ht="15">
      <c r="A66" s="23" t="str">
        <f>CONCATENATE("Localidad: ",'CARGA DE DATOS'!C91,". Provincia: ",'CARGA DE DATOS'!C92)</f>
        <v>Localidad: . Provincia: </v>
      </c>
      <c r="B66" s="12"/>
      <c r="C66" s="12"/>
      <c r="D66" s="12"/>
      <c r="E66" s="12"/>
      <c r="F66" s="12"/>
      <c r="G66" s="13"/>
    </row>
    <row r="67" spans="1:7" ht="15.75" thickBot="1">
      <c r="A67" s="24" t="str">
        <f>CONCATENATE("E-Mail: ",'CARGA DE DATOS'!C93," - Teléfono: (0",'CARGA DE DATOS'!C94,") - ",'CARGA DE DATOS'!C95)</f>
        <v>E-Mail:  - Teléfono: (0) - </v>
      </c>
      <c r="B67" s="14"/>
      <c r="C67" s="14"/>
      <c r="D67" s="14"/>
      <c r="E67" s="14"/>
      <c r="F67" s="14"/>
      <c r="G67" s="15"/>
    </row>
    <row r="68" ht="6" customHeight="1" thickBot="1"/>
    <row r="69" spans="1:7" ht="16.5" customHeight="1">
      <c r="A69" s="83" t="s">
        <v>218</v>
      </c>
      <c r="B69" s="10"/>
      <c r="C69" s="25" t="str">
        <f>CONCATENATE(" [",UPPER('CARGA DE DATOS'!C101),"] Propone")</f>
        <v> [] Propone</v>
      </c>
      <c r="D69" s="26" t="s">
        <v>34</v>
      </c>
      <c r="E69" s="10"/>
      <c r="F69" s="10"/>
      <c r="G69" s="11"/>
    </row>
    <row r="70" spans="1:7" ht="15">
      <c r="A70" s="23" t="str">
        <f>CONCATENATE("Apellido y nombre: ",'CARGA DE DATOS'!C102,", ",'CARGA DE DATOS'!C103)</f>
        <v>Apellido y nombre: , </v>
      </c>
      <c r="B70" s="12"/>
      <c r="C70" s="12"/>
      <c r="D70" s="12"/>
      <c r="E70" s="12"/>
      <c r="F70" s="12"/>
      <c r="G70" s="13"/>
    </row>
    <row r="71" spans="1:7" ht="15">
      <c r="A71" s="23" t="str">
        <f>CONCATENATE("Fecha de nacimiento: ",DAY('CARGA DE DATOS'!C104),"/",MONTH('CARGA DE DATOS'!C104),"/",YEAR('CARGA DE DATOS'!C104))</f>
        <v>Fecha de nacimiento: 0/1/1900</v>
      </c>
      <c r="B71" s="12"/>
      <c r="C71" s="12"/>
      <c r="D71" s="12"/>
      <c r="E71" s="75" t="s">
        <v>211</v>
      </c>
      <c r="F71" s="74">
        <f>+'CARGA DE DATOS'!C111</f>
        <v>0</v>
      </c>
      <c r="G71" s="13"/>
    </row>
    <row r="72" spans="1:7" ht="15">
      <c r="A72" s="23" t="str">
        <f>CONCATENATE("Título máximo: ",'CARGA DE DATOS'!C105,". Expedido por: ",'CARGA DE DATOS'!C106)</f>
        <v>Título máximo: . Expedido por: </v>
      </c>
      <c r="B72" s="12"/>
      <c r="C72" s="12"/>
      <c r="D72" s="12"/>
      <c r="E72" s="12"/>
      <c r="F72" s="12"/>
      <c r="G72" s="13"/>
    </row>
    <row r="73" spans="1:7" ht="15">
      <c r="A73" s="23" t="str">
        <f>CONCATENATE("Categoría CONICET: ",'CARGA DE DATOS'!C108)</f>
        <v>Categoría CONICET: </v>
      </c>
      <c r="B73" s="12"/>
      <c r="C73" s="12"/>
      <c r="D73" s="12"/>
      <c r="E73" s="12"/>
      <c r="F73" s="12"/>
      <c r="G73" s="13"/>
    </row>
    <row r="74" spans="1:7" ht="15">
      <c r="A74" s="23" t="str">
        <f>CONCATENATE("Cargo profesor universitario: ",'CARGA DE DATOS'!C109)</f>
        <v>Cargo profesor universitario: </v>
      </c>
      <c r="B74" s="12"/>
      <c r="C74" s="12"/>
      <c r="D74" s="12"/>
      <c r="E74" s="12"/>
      <c r="F74" s="12"/>
      <c r="G74" s="13"/>
    </row>
    <row r="75" spans="1:7" ht="15">
      <c r="A75" s="23" t="str">
        <f>CONCATENATE("Programa de incentivos Universidad Nacional Categoría: ",'CARGA DE DATOS'!C110)</f>
        <v>Programa de incentivos Universidad Nacional Categoría: </v>
      </c>
      <c r="B75" s="12"/>
      <c r="C75" s="12"/>
      <c r="D75" s="12"/>
      <c r="E75" s="12"/>
      <c r="F75" s="12"/>
      <c r="G75" s="13"/>
    </row>
    <row r="76" spans="1:7" ht="29.25" customHeight="1">
      <c r="A76" s="102" t="str">
        <f>CONCATENATE("Institución: ",'CARGA DE DATOS'!C112," - ",'CARGA DE DATOS'!C113," - ",'CARGA DE DATOS'!C114)</f>
        <v>Institución:  -  - </v>
      </c>
      <c r="B76" s="103"/>
      <c r="C76" s="103"/>
      <c r="D76" s="103"/>
      <c r="E76" s="103"/>
      <c r="F76" s="103"/>
      <c r="G76" s="104"/>
    </row>
    <row r="77" spans="1:7" ht="15">
      <c r="A77" s="23" t="str">
        <f>CONCATENATE("Dirección postal: ",'CARGA DE DATOS'!C115)</f>
        <v>Dirección postal: </v>
      </c>
      <c r="B77" s="12"/>
      <c r="C77" s="12"/>
      <c r="D77" s="12"/>
      <c r="E77" s="12"/>
      <c r="F77" s="12"/>
      <c r="G77" s="13"/>
    </row>
    <row r="78" spans="1:7" ht="15">
      <c r="A78" s="23" t="str">
        <f>CONCATENATE("Localidad: ",'CARGA DE DATOS'!C116,". Provincia: ",'CARGA DE DATOS'!C117)</f>
        <v>Localidad: . Provincia: </v>
      </c>
      <c r="B78" s="12"/>
      <c r="C78" s="12"/>
      <c r="D78" s="12"/>
      <c r="E78" s="12"/>
      <c r="F78" s="12"/>
      <c r="G78" s="13"/>
    </row>
    <row r="79" spans="1:7" ht="15.75" thickBot="1">
      <c r="A79" s="24" t="str">
        <f>CONCATENATE("E-Mail: ",'CARGA DE DATOS'!C118," - Teléfono: (0",'CARGA DE DATOS'!C119,") - ",'CARGA DE DATOS'!C120)</f>
        <v>E-Mail:  - Teléfono: (0) - </v>
      </c>
      <c r="B79" s="14"/>
      <c r="C79" s="14"/>
      <c r="D79" s="14"/>
      <c r="E79" s="14"/>
      <c r="F79" s="14"/>
      <c r="G79" s="15"/>
    </row>
    <row r="80" spans="1:7" ht="15">
      <c r="A80" s="78"/>
      <c r="B80" s="12"/>
      <c r="C80" s="12"/>
      <c r="D80" s="12"/>
      <c r="E80" s="12"/>
      <c r="F80" s="12"/>
      <c r="G80" s="12"/>
    </row>
    <row r="81" ht="15">
      <c r="A81" s="6" t="s">
        <v>40</v>
      </c>
    </row>
    <row r="82" ht="15">
      <c r="A82" s="8" t="str">
        <f>CONCATENATE("1.- Apellido y nombres: ",'CARGA DE DATOS'!C126,", ",'CARGA DE DATOS'!C127)</f>
        <v>1.- Apellido y nombres: , </v>
      </c>
    </row>
    <row r="83" ht="15">
      <c r="A83" s="8" t="str">
        <f>CONCATENATE("       Institución: ",'CARGA DE DATOS'!C128)</f>
        <v>       Institución: </v>
      </c>
    </row>
    <row r="84" ht="15">
      <c r="A84" s="8" t="str">
        <f>CONCATENATE("       Dirección Postal: ",'CARGA DE DATOS'!C129)</f>
        <v>       Dirección Postal: </v>
      </c>
    </row>
    <row r="85" ht="15">
      <c r="A85" s="8" t="str">
        <f>CONCATENATE("       E-mail: ",'CARGA DE DATOS'!C130)</f>
        <v>       E-mail: </v>
      </c>
    </row>
    <row r="86" ht="15">
      <c r="A86" s="8" t="str">
        <f>CONCATENATE("2.- Apellido y nombres: ",'CARGA DE DATOS'!C132,", ",'CARGA DE DATOS'!C133)</f>
        <v>2.- Apellido y nombres: , </v>
      </c>
    </row>
    <row r="87" ht="15">
      <c r="A87" s="8" t="str">
        <f>CONCATENATE("       Institución: ",'CARGA DE DATOS'!C134)</f>
        <v>       Institución: </v>
      </c>
    </row>
    <row r="88" ht="15">
      <c r="A88" s="8" t="str">
        <f>CONCATENATE("       Dirección Postal: ",'CARGA DE DATOS'!C135)</f>
        <v>       Dirección Postal: </v>
      </c>
    </row>
    <row r="89" ht="15">
      <c r="A89" s="8" t="str">
        <f>CONCATENATE("       E-mail: ",'CARGA DE DATOS'!C136)</f>
        <v>       E-mail: </v>
      </c>
    </row>
    <row r="90" ht="15">
      <c r="A90" s="8" t="str">
        <f>CONCATENATE("3.- Apellido y nombres: ",'CARGA DE DATOS'!C138,", ",'CARGA DE DATOS'!C139)</f>
        <v>3.- Apellido y nombres: , </v>
      </c>
    </row>
    <row r="91" ht="15">
      <c r="A91" s="8" t="str">
        <f>CONCATENATE("       Institución: ",'CARGA DE DATOS'!C140)</f>
        <v>       Institución: </v>
      </c>
    </row>
    <row r="92" ht="15">
      <c r="A92" s="8" t="str">
        <f>CONCATENATE("       Dirección Postal: ",'CARGA DE DATOS'!C141)</f>
        <v>       Dirección Postal: </v>
      </c>
    </row>
    <row r="93" ht="15">
      <c r="A93" s="8" t="str">
        <f>CONCATENATE("       E-mail: ",'CARGA DE DATOS'!C142)</f>
        <v>       E-mail: </v>
      </c>
    </row>
    <row r="94" ht="3.75" customHeight="1"/>
    <row r="95" ht="15">
      <c r="A95" s="6" t="s">
        <v>220</v>
      </c>
    </row>
    <row r="96" ht="15">
      <c r="A96" t="str">
        <f>CONCATENATE("- ",'CARGA DE DATOS'!C148," - ",'CARGA DE DATOS'!C149)</f>
        <v>-  - </v>
      </c>
    </row>
    <row r="97" ht="15">
      <c r="A97" t="str">
        <f>CONCATENATE("- ",'CARGA DE DATOS'!C151," - ",'CARGA DE DATOS'!C152)</f>
        <v>-  - </v>
      </c>
    </row>
    <row r="98" ht="15">
      <c r="A98" t="str">
        <f>CONCATENATE("- ",'CARGA DE DATOS'!C154," - ",'CARGA DE DATOS'!C155)</f>
        <v>-  - </v>
      </c>
    </row>
    <row r="99" ht="6.75" customHeight="1"/>
    <row r="100" ht="15">
      <c r="A100" s="6" t="s">
        <v>43</v>
      </c>
    </row>
    <row r="101" spans="1:7" ht="34.5" customHeight="1">
      <c r="A101" s="98">
        <f>'CARGA DE DATOS'!C157</f>
        <v>0</v>
      </c>
      <c r="B101" s="98"/>
      <c r="C101" s="98"/>
      <c r="D101" s="98"/>
      <c r="E101" s="98"/>
      <c r="F101" s="98"/>
      <c r="G101" s="98"/>
    </row>
    <row r="102" spans="1:7" ht="15.75">
      <c r="A102" s="27" t="s">
        <v>44</v>
      </c>
      <c r="B102" s="28"/>
      <c r="C102" s="28"/>
      <c r="D102" s="28"/>
      <c r="E102" s="28"/>
      <c r="F102" s="28"/>
      <c r="G102" s="29"/>
    </row>
    <row r="103" spans="1:7" s="12" customFormat="1" ht="15">
      <c r="A103" s="55" t="s">
        <v>219</v>
      </c>
      <c r="G103" s="30"/>
    </row>
    <row r="104" spans="1:7" s="56" customFormat="1" ht="24.75" customHeight="1">
      <c r="A104" s="99" t="s">
        <v>183</v>
      </c>
      <c r="B104" s="100"/>
      <c r="C104" s="100"/>
      <c r="D104" s="100"/>
      <c r="E104" s="100"/>
      <c r="F104" s="100"/>
      <c r="G104" s="101"/>
    </row>
    <row r="106" s="12" customFormat="1" ht="15.75">
      <c r="A106" s="51"/>
    </row>
  </sheetData>
  <sheetProtection/>
  <mergeCells count="6">
    <mergeCell ref="A10:G10"/>
    <mergeCell ref="A101:G101"/>
    <mergeCell ref="A104:G104"/>
    <mergeCell ref="A45:G45"/>
    <mergeCell ref="A64:G64"/>
    <mergeCell ref="A76:G76"/>
  </mergeCells>
  <printOptions horizontalCentered="1"/>
  <pageMargins left="0.77" right="0.5118110236220472" top="0.5905511811023623" bottom="0.7480314960629921" header="0.31496062992125984" footer="0.31496062992125984"/>
  <pageSetup horizontalDpi="600" verticalDpi="600" orientation="portrait" paperSize="9" r:id="rId4"/>
  <headerFooter>
    <oddHeader>&amp;R&amp;"Arial,Normal"&amp;8Carátula Inscripción 2009 - &amp;P</oddHeader>
  </headerFooter>
  <rowBreaks count="1" manualBreakCount="1">
    <brk id="5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dc:creator>
  <cp:keywords/>
  <dc:description/>
  <cp:lastModifiedBy>usuario</cp:lastModifiedBy>
  <cp:lastPrinted>2012-04-26T13:43:33Z</cp:lastPrinted>
  <dcterms:created xsi:type="dcterms:W3CDTF">2009-01-20T20:52:29Z</dcterms:created>
  <dcterms:modified xsi:type="dcterms:W3CDTF">2019-04-03T13:43:52Z</dcterms:modified>
  <cp:category/>
  <cp:version/>
  <cp:contentType/>
  <cp:contentStatus/>
</cp:coreProperties>
</file>